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3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'Sheet1'!$B$1:$AI$32</definedName>
  </definedNames>
  <calcPr fullCalcOnLoad="1"/>
</workbook>
</file>

<file path=xl/sharedStrings.xml><?xml version="1.0" encoding="utf-8"?>
<sst xmlns="http://schemas.openxmlformats.org/spreadsheetml/2006/main" count="108" uniqueCount="106">
  <si>
    <t>今回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投票率</t>
  </si>
  <si>
    <t>今回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有効票</t>
  </si>
  <si>
    <t>今回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無効票</t>
  </si>
  <si>
    <t>氏　　　　名</t>
  </si>
  <si>
    <t>性別</t>
  </si>
  <si>
    <t>年齢</t>
  </si>
  <si>
    <t>公認</t>
  </si>
  <si>
    <t>新旧</t>
  </si>
  <si>
    <t>回数</t>
  </si>
  <si>
    <t>予想得票数：率</t>
  </si>
  <si>
    <t>強弱</t>
  </si>
  <si>
    <t>特　記　事　項　等</t>
  </si>
  <si>
    <t>比例　　　　</t>
  </si>
  <si>
    <t>社民</t>
  </si>
  <si>
    <t>共産</t>
  </si>
  <si>
    <t>自民</t>
  </si>
  <si>
    <t>みんな</t>
  </si>
  <si>
    <t>（　　．　％）</t>
  </si>
  <si>
    <t>09衆</t>
  </si>
  <si>
    <t>10参</t>
  </si>
  <si>
    <t>12衆</t>
  </si>
  <si>
    <t>13参</t>
  </si>
  <si>
    <t>14衆</t>
  </si>
  <si>
    <t>16参</t>
  </si>
  <si>
    <t xml:space="preserve">     %</t>
  </si>
  <si>
    <t>民主・進</t>
  </si>
  <si>
    <t>※案分票は切捨調整</t>
  </si>
  <si>
    <t>た日/維新</t>
  </si>
  <si>
    <t>公明</t>
  </si>
  <si>
    <t>4党計　</t>
  </si>
  <si>
    <t>一般市</t>
  </si>
  <si>
    <t>自公計　</t>
  </si>
  <si>
    <t>17衆</t>
  </si>
  <si>
    <t>■議会会派■</t>
  </si>
  <si>
    <t>関連数値分析等</t>
  </si>
  <si>
    <t>現職・経歴</t>
  </si>
  <si>
    <t>国/未/生/由</t>
  </si>
  <si>
    <t>名護市長選挙【総括票】　1/28告示→2/4投開票</t>
  </si>
  <si>
    <t>次世代 203</t>
  </si>
  <si>
    <t>立憲 4,254</t>
  </si>
  <si>
    <t xml:space="preserve">希望 3,310 </t>
  </si>
  <si>
    <t>こころ 343</t>
  </si>
  <si>
    <t>介護（園田）29　理学療法士（小川）76</t>
  </si>
  <si>
    <t>郵便局長（徳茂）74　建設(足立）180</t>
  </si>
  <si>
    <t>薬剤師（藤井）71　看護（高階）26</t>
  </si>
  <si>
    <t>農政（藤木）124　土地改良（進藤）26</t>
  </si>
  <si>
    <t>商工連（片山）129　商工政治（増山）39</t>
  </si>
  <si>
    <t>隊友会（宇都）62　遺族会（水落）50</t>
  </si>
  <si>
    <t>臨床（宮島）24　放射線技師（畦元）8</t>
  </si>
  <si>
    <t>神道（山谷）67</t>
  </si>
  <si>
    <t>医師会（自見）93　歯科（山田）72</t>
  </si>
  <si>
    <t>大河原1　社民吉田76　社民福島842</t>
  </si>
  <si>
    <t>電力（小林）77　ＵＡＺ（川合）37</t>
  </si>
  <si>
    <t>自治労(江崎）17　日教組（那谷屋）36</t>
  </si>
  <si>
    <t>情報(石橋）93　ＪＰ（難波）171</t>
  </si>
  <si>
    <t>白8　　藤末21</t>
  </si>
  <si>
    <t>基幹（轟木）4　ＪＡＭ（藤川）3</t>
  </si>
  <si>
    <t>私鉄（森屋）66　ＪＲ総連（田城）23</t>
  </si>
  <si>
    <t>自動車（浜口）28　電機（矢田）30</t>
  </si>
  <si>
    <t>■16参比民進■立正佼成会29</t>
  </si>
  <si>
    <t>■16参比自民■団体1，150</t>
  </si>
  <si>
    <t>■16参比民進■労組+市民系1，504</t>
  </si>
  <si>
    <t>礎之会11</t>
  </si>
  <si>
    <t>市民の響7　ニライクラブ3</t>
  </si>
  <si>
    <t>公明2　無会派4</t>
  </si>
  <si>
    <t>投票率　74.98%(73.88-76.05)</t>
  </si>
  <si>
    <t>①島袋吉和</t>
  </si>
  <si>
    <t>２我喜屋宗弘</t>
  </si>
  <si>
    <t>３大城敬人</t>
  </si>
  <si>
    <t>投票率　76.96%(75.71-78.16)</t>
  </si>
  <si>
    <t>①稲嶺進　無新</t>
  </si>
  <si>
    <t>２島袋吉和　無現</t>
  </si>
  <si>
    <t>その差　1，588</t>
  </si>
  <si>
    <t>投票率　76.71%(75.29-78.07)</t>
  </si>
  <si>
    <t>①稲嶺進　無現</t>
  </si>
  <si>
    <t>２末松文信　無新</t>
  </si>
  <si>
    <t>その差　3，975</t>
  </si>
  <si>
    <t>男</t>
  </si>
  <si>
    <t>現</t>
  </si>
  <si>
    <t>②</t>
  </si>
  <si>
    <t>渡具知　武豊</t>
  </si>
  <si>
    <t>稲嶺　進</t>
  </si>
  <si>
    <t>新</t>
  </si>
  <si>
    <t>前市議</t>
  </si>
  <si>
    <t>市長、元市収入役ほか</t>
  </si>
  <si>
    <t>宮古島市長選　17/1/22　68.23％</t>
  </si>
  <si>
    <t>浦添市長選　17/2/12　61.37％</t>
  </si>
  <si>
    <t>うるま市長選　17/4/23　60.70％</t>
  </si>
  <si>
    <t>（社、共、社大、由、民）</t>
  </si>
  <si>
    <t>①下地敏彦 無現（自） 9，587</t>
  </si>
  <si>
    <t>2奥平一夫 無新（民） 9，212</t>
  </si>
  <si>
    <t>3真栄城徳彦 無新 6，545</t>
  </si>
  <si>
    <t>4下地晃 無新 4，020</t>
  </si>
  <si>
    <t>①松本哲治 無前（自公） 30，733</t>
  </si>
  <si>
    <t>2又吉健太郎 無新 22，043</t>
  </si>
  <si>
    <t>①島袋俊夫 無現（自公） 31，369</t>
  </si>
  <si>
    <t>２山内朱子 無新　25，616</t>
  </si>
  <si>
    <t>自・公・維</t>
  </si>
  <si>
    <t>無</t>
  </si>
  <si>
    <t>社・共・社大・由・民・（立憲）</t>
  </si>
  <si>
    <t>推薦  （支持）</t>
  </si>
  <si>
    <t>1/23立憲本部が支持と辺野古検証委員会設置を決定</t>
  </si>
  <si>
    <t>27日進次郎、1日安倍？応援</t>
  </si>
  <si>
    <t>有権者数 49,372人（18年1月28日現在）</t>
  </si>
  <si>
    <t>（男24,331-女25,041）</t>
  </si>
  <si>
    <t>　改選数1　　候補者2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</si>
</sst>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;[Red]#,##0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36"/>
      <name val="ＭＳ Ｐゴシック"/>
      <family val="3"/>
    </font>
    <font>
      <sz val="28"/>
      <name val="ＭＳ Ｐゴシック"/>
      <family val="3"/>
    </font>
    <font>
      <sz val="24"/>
      <name val="ＭＳ Ｐゴシック"/>
      <family val="3"/>
    </font>
    <font>
      <sz val="32"/>
      <name val="ＭＳ Ｐゴシック"/>
      <family val="3"/>
    </font>
    <font>
      <sz val="30"/>
      <name val="ＭＳ Ｐゴシック"/>
      <family val="3"/>
    </font>
    <font>
      <sz val="56"/>
      <name val="ＭＳ Ｐゴシック"/>
      <family val="3"/>
    </font>
    <font>
      <sz val="42"/>
      <name val="ＭＳ Ｐゴシック"/>
      <family val="3"/>
    </font>
    <font>
      <sz val="20"/>
      <name val="ＭＳ Ｐゴシック"/>
      <family val="3"/>
    </font>
    <font>
      <sz val="40"/>
      <name val="ＭＳ Ｐゴシック"/>
      <family val="3"/>
    </font>
    <font>
      <b/>
      <sz val="36"/>
      <name val="ＭＳ Ｐゴシック"/>
      <family val="3"/>
    </font>
    <font>
      <b/>
      <sz val="26"/>
      <name val="ＭＳ Ｐゴシック"/>
      <family val="3"/>
    </font>
    <font>
      <b/>
      <sz val="30"/>
      <name val="ＭＳ Ｐゴシック"/>
      <family val="3"/>
    </font>
    <font>
      <b/>
      <sz val="2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32"/>
      <color indexed="8"/>
      <name val="ＭＳ Ｐゴシック"/>
      <family val="3"/>
    </font>
    <font>
      <b/>
      <sz val="30"/>
      <color indexed="9"/>
      <name val="ＭＳ Ｐゴシック"/>
      <family val="3"/>
    </font>
    <font>
      <sz val="28"/>
      <color indexed="8"/>
      <name val="ＭＳ Ｐゴシック"/>
      <family val="3"/>
    </font>
    <font>
      <sz val="26"/>
      <color indexed="8"/>
      <name val="ＭＳ Ｐゴシック"/>
      <family val="3"/>
    </font>
    <font>
      <sz val="24"/>
      <color indexed="8"/>
      <name val="ＭＳ Ｐゴシック"/>
      <family val="3"/>
    </font>
    <font>
      <sz val="36"/>
      <color indexed="8"/>
      <name val="ＭＳ Ｐゴシック"/>
      <family val="3"/>
    </font>
    <font>
      <sz val="30"/>
      <color indexed="8"/>
      <name val="ＭＳ Ｐゴシック"/>
      <family val="3"/>
    </font>
    <font>
      <b/>
      <sz val="26"/>
      <color indexed="8"/>
      <name val="ＭＳ Ｐゴシック"/>
      <family val="3"/>
    </font>
    <font>
      <b/>
      <sz val="28"/>
      <color indexed="8"/>
      <name val="ＭＳ Ｐゴシック"/>
      <family val="3"/>
    </font>
    <font>
      <b/>
      <sz val="26"/>
      <color indexed="9"/>
      <name val="ＭＳ Ｐゴシック"/>
      <family val="3"/>
    </font>
    <font>
      <b/>
      <sz val="24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30"/>
      <color theme="1"/>
      <name val="Calibri"/>
      <family val="3"/>
    </font>
    <font>
      <sz val="26"/>
      <color theme="1"/>
      <name val="Calibri"/>
      <family val="3"/>
    </font>
    <font>
      <sz val="32"/>
      <color theme="1"/>
      <name val="Calibri"/>
      <family val="3"/>
    </font>
    <font>
      <sz val="24"/>
      <color theme="1"/>
      <name val="Calibri"/>
      <family val="3"/>
    </font>
    <font>
      <b/>
      <sz val="30"/>
      <color theme="0"/>
      <name val="ＭＳ Ｐゴシック"/>
      <family val="3"/>
    </font>
    <font>
      <b/>
      <sz val="26"/>
      <color theme="1"/>
      <name val="Calibri"/>
      <family val="3"/>
    </font>
    <font>
      <b/>
      <sz val="28"/>
      <color theme="1"/>
      <name val="ＭＳ Ｐゴシック"/>
      <family val="3"/>
    </font>
    <font>
      <b/>
      <sz val="26"/>
      <color theme="0"/>
      <name val="ＭＳ Ｐゴシック"/>
      <family val="3"/>
    </font>
    <font>
      <b/>
      <sz val="24"/>
      <color theme="0"/>
      <name val="ＭＳ Ｐゴシック"/>
      <family val="3"/>
    </font>
    <font>
      <sz val="36"/>
      <color theme="1"/>
      <name val="Calibri"/>
      <family val="3"/>
    </font>
    <font>
      <sz val="28"/>
      <color theme="1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6" tint="0.5999900102615356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>
        <color theme="1"/>
      </bottom>
    </border>
    <border>
      <left style="thin"/>
      <right style="thin"/>
      <top style="medium"/>
      <bottom style="double">
        <color theme="1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>
        <color theme="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double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>
        <color theme="1"/>
      </top>
      <bottom style="thin"/>
    </border>
    <border>
      <left>
        <color indexed="63"/>
      </left>
      <right style="thin"/>
      <top style="double">
        <color theme="1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double">
        <color theme="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>
        <color theme="1"/>
      </bottom>
    </border>
    <border>
      <left>
        <color indexed="63"/>
      </left>
      <right style="medium"/>
      <top style="medium"/>
      <bottom style="double">
        <color theme="1"/>
      </bottom>
    </border>
    <border>
      <left style="medium"/>
      <right>
        <color indexed="63"/>
      </right>
      <top>
        <color indexed="63"/>
      </top>
      <bottom style="thin">
        <color theme="0"/>
      </bottom>
    </border>
    <border>
      <left style="medium"/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1"/>
      </left>
      <right>
        <color indexed="63"/>
      </right>
      <top style="medium"/>
      <bottom style="medium">
        <color theme="1"/>
      </bottom>
    </border>
    <border>
      <left>
        <color indexed="63"/>
      </left>
      <right>
        <color indexed="63"/>
      </right>
      <top style="medium"/>
      <bottom style="medium">
        <color theme="1"/>
      </bottom>
    </border>
    <border>
      <left>
        <color indexed="63"/>
      </left>
      <right style="medium">
        <color theme="1"/>
      </right>
      <top style="medium"/>
      <bottom style="medium">
        <color theme="1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>
        <color theme="1"/>
      </right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theme="0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>
        <color theme="1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medium"/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0" borderId="4" applyNumberFormat="0" applyAlignment="0" applyProtection="0"/>
    <xf numFmtId="0" fontId="2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326">
    <xf numFmtId="0" fontId="0" fillId="0" borderId="0" xfId="0" applyFont="1" applyAlignment="1">
      <alignment vertical="center"/>
    </xf>
    <xf numFmtId="0" fontId="6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12" fillId="0" borderId="11" xfId="61" applyFont="1" applyBorder="1" applyAlignment="1">
      <alignment horizontal="center" vertical="center" wrapText="1"/>
      <protection/>
    </xf>
    <xf numFmtId="0" fontId="12" fillId="0" borderId="14" xfId="61" applyFont="1" applyBorder="1" applyAlignment="1">
      <alignment horizontal="center" vertical="center" wrapText="1"/>
      <protection/>
    </xf>
    <xf numFmtId="0" fontId="11" fillId="0" borderId="15" xfId="61" applyFont="1" applyBorder="1" applyAlignment="1">
      <alignment horizontal="center" vertical="center"/>
      <protection/>
    </xf>
    <xf numFmtId="0" fontId="11" fillId="0" borderId="16" xfId="61" applyFont="1" applyBorder="1" applyAlignment="1">
      <alignment horizontal="center" vertical="center"/>
      <protection/>
    </xf>
    <xf numFmtId="0" fontId="8" fillId="0" borderId="17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19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center"/>
      <protection/>
    </xf>
    <xf numFmtId="0" fontId="8" fillId="0" borderId="21" xfId="61" applyFont="1" applyBorder="1" applyAlignment="1">
      <alignment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center" wrapText="1"/>
      <protection/>
    </xf>
    <xf numFmtId="0" fontId="8" fillId="0" borderId="25" xfId="61" applyFont="1" applyBorder="1" applyAlignment="1">
      <alignment horizontal="center" vertical="center"/>
      <protection/>
    </xf>
    <xf numFmtId="0" fontId="7" fillId="0" borderId="26" xfId="61" applyFont="1" applyBorder="1" applyAlignment="1">
      <alignment horizontal="left" vertical="center" wrapText="1"/>
      <protection/>
    </xf>
    <xf numFmtId="0" fontId="7" fillId="0" borderId="27" xfId="61" applyFont="1" applyBorder="1" applyAlignment="1">
      <alignment horizontal="left" vertical="center" wrapText="1"/>
      <protection/>
    </xf>
    <xf numFmtId="0" fontId="7" fillId="0" borderId="24" xfId="61" applyFont="1" applyBorder="1" applyAlignment="1">
      <alignment horizontal="left" vertical="center" wrapText="1"/>
      <protection/>
    </xf>
    <xf numFmtId="0" fontId="7" fillId="0" borderId="28" xfId="61" applyFont="1" applyBorder="1" applyAlignment="1">
      <alignment horizontal="left" vertical="center" wrapText="1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29" xfId="61" applyFont="1" applyBorder="1" applyAlignment="1">
      <alignment horizontal="center" vertical="center" wrapText="1"/>
      <protection/>
    </xf>
    <xf numFmtId="0" fontId="9" fillId="0" borderId="30" xfId="61" applyFont="1" applyBorder="1" applyAlignment="1">
      <alignment horizontal="left" vertical="center" wrapText="1"/>
      <protection/>
    </xf>
    <xf numFmtId="0" fontId="9" fillId="0" borderId="31" xfId="61" applyFont="1" applyBorder="1" applyAlignment="1">
      <alignment horizontal="left" vertical="center" wrapText="1"/>
      <protection/>
    </xf>
    <xf numFmtId="0" fontId="9" fillId="0" borderId="0" xfId="61" applyFont="1" applyBorder="1" applyAlignment="1">
      <alignment horizontal="left" vertical="center" wrapText="1"/>
      <protection/>
    </xf>
    <xf numFmtId="0" fontId="9" fillId="0" borderId="32" xfId="61" applyFont="1" applyBorder="1" applyAlignment="1">
      <alignment horizontal="left" vertical="center" wrapText="1"/>
      <protection/>
    </xf>
    <xf numFmtId="0" fontId="9" fillId="0" borderId="33" xfId="61" applyFont="1" applyBorder="1" applyAlignment="1">
      <alignment horizontal="left" vertical="center" wrapText="1"/>
      <protection/>
    </xf>
    <xf numFmtId="0" fontId="10" fillId="0" borderId="34" xfId="61" applyFont="1" applyBorder="1" applyAlignment="1">
      <alignment horizontal="center" vertical="center"/>
      <protection/>
    </xf>
    <xf numFmtId="0" fontId="10" fillId="0" borderId="30" xfId="61" applyFont="1" applyBorder="1" applyAlignment="1">
      <alignment horizontal="center" vertical="center"/>
      <protection/>
    </xf>
    <xf numFmtId="0" fontId="10" fillId="0" borderId="35" xfId="61" applyFont="1" applyBorder="1" applyAlignment="1">
      <alignment horizontal="center" vertical="center"/>
      <protection/>
    </xf>
    <xf numFmtId="0" fontId="10" fillId="0" borderId="36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37" xfId="61" applyFont="1" applyBorder="1" applyAlignment="1">
      <alignment horizontal="center" vertical="center"/>
      <protection/>
    </xf>
    <xf numFmtId="0" fontId="10" fillId="0" borderId="38" xfId="61" applyFont="1" applyBorder="1" applyAlignment="1">
      <alignment horizontal="center" vertical="center"/>
      <protection/>
    </xf>
    <xf numFmtId="0" fontId="10" fillId="0" borderId="33" xfId="61" applyFont="1" applyBorder="1" applyAlignment="1">
      <alignment horizontal="center" vertical="center"/>
      <protection/>
    </xf>
    <xf numFmtId="0" fontId="10" fillId="0" borderId="39" xfId="61" applyFont="1" applyBorder="1" applyAlignment="1">
      <alignment horizontal="center" vertical="center"/>
      <protection/>
    </xf>
    <xf numFmtId="0" fontId="8" fillId="32" borderId="31" xfId="61" applyFont="1" applyFill="1" applyBorder="1" applyAlignment="1">
      <alignment horizontal="center" vertical="center"/>
      <protection/>
    </xf>
    <xf numFmtId="0" fontId="8" fillId="32" borderId="0" xfId="61" applyFont="1" applyFill="1" applyBorder="1" applyAlignment="1">
      <alignment horizontal="center" vertical="center"/>
      <protection/>
    </xf>
    <xf numFmtId="0" fontId="8" fillId="32" borderId="40" xfId="61" applyFont="1" applyFill="1" applyBorder="1" applyAlignment="1">
      <alignment horizontal="center" vertical="center"/>
      <protection/>
    </xf>
    <xf numFmtId="3" fontId="8" fillId="0" borderId="31" xfId="61" applyNumberFormat="1" applyFont="1" applyBorder="1" applyAlignment="1">
      <alignment horizontal="center" vertical="center"/>
      <protection/>
    </xf>
    <xf numFmtId="3" fontId="8" fillId="0" borderId="0" xfId="61" applyNumberFormat="1" applyFont="1" applyBorder="1" applyAlignment="1">
      <alignment horizontal="center" vertical="center"/>
      <protection/>
    </xf>
    <xf numFmtId="3" fontId="8" fillId="0" borderId="40" xfId="61" applyNumberFormat="1" applyFont="1" applyBorder="1" applyAlignment="1">
      <alignment horizontal="center" vertical="center"/>
      <protection/>
    </xf>
    <xf numFmtId="3" fontId="65" fillId="0" borderId="41" xfId="0" applyNumberFormat="1" applyFont="1" applyFill="1" applyBorder="1" applyAlignment="1">
      <alignment horizontal="center" vertical="center"/>
    </xf>
    <xf numFmtId="0" fontId="65" fillId="0" borderId="42" xfId="0" applyFont="1" applyFill="1" applyBorder="1" applyAlignment="1">
      <alignment horizontal="center" vertical="center"/>
    </xf>
    <xf numFmtId="10" fontId="66" fillId="33" borderId="43" xfId="0" applyNumberFormat="1" applyFont="1" applyFill="1" applyBorder="1" applyAlignment="1">
      <alignment horizontal="right" vertical="center"/>
    </xf>
    <xf numFmtId="0" fontId="66" fillId="33" borderId="44" xfId="0" applyFont="1" applyFill="1" applyBorder="1" applyAlignment="1">
      <alignment horizontal="right" vertical="center"/>
    </xf>
    <xf numFmtId="0" fontId="66" fillId="33" borderId="45" xfId="0" applyFont="1" applyFill="1" applyBorder="1" applyAlignment="1">
      <alignment horizontal="right" vertical="center"/>
    </xf>
    <xf numFmtId="10" fontId="66" fillId="0" borderId="46" xfId="0" applyNumberFormat="1" applyFont="1" applyFill="1" applyBorder="1" applyAlignment="1">
      <alignment horizontal="right" vertical="center"/>
    </xf>
    <xf numFmtId="0" fontId="66" fillId="0" borderId="0" xfId="0" applyFont="1" applyFill="1" applyBorder="1" applyAlignment="1">
      <alignment horizontal="right" vertical="center"/>
    </xf>
    <xf numFmtId="3" fontId="65" fillId="0" borderId="46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10" fontId="8" fillId="0" borderId="32" xfId="61" applyNumberFormat="1" applyFont="1" applyBorder="1" applyAlignment="1">
      <alignment horizontal="center" vertical="center"/>
      <protection/>
    </xf>
    <xf numFmtId="0" fontId="8" fillId="0" borderId="33" xfId="61" applyFont="1" applyBorder="1" applyAlignment="1">
      <alignment horizontal="center" vertical="center"/>
      <protection/>
    </xf>
    <xf numFmtId="0" fontId="8" fillId="0" borderId="47" xfId="61" applyFont="1" applyBorder="1" applyAlignment="1">
      <alignment horizontal="center" vertical="center"/>
      <protection/>
    </xf>
    <xf numFmtId="0" fontId="6" fillId="0" borderId="31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6" fillId="0" borderId="40" xfId="61" applyFont="1" applyBorder="1" applyAlignment="1">
      <alignment horizontal="left" vertical="center"/>
      <protection/>
    </xf>
    <xf numFmtId="10" fontId="8" fillId="0" borderId="31" xfId="61" applyNumberFormat="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40" xfId="61" applyFont="1" applyBorder="1" applyAlignment="1">
      <alignment horizontal="center" vertical="center"/>
      <protection/>
    </xf>
    <xf numFmtId="0" fontId="8" fillId="0" borderId="31" xfId="61" applyFont="1" applyBorder="1" applyAlignment="1">
      <alignment horizontal="left" vertical="center"/>
      <protection/>
    </xf>
    <xf numFmtId="0" fontId="8" fillId="0" borderId="0" xfId="61" applyFont="1" applyBorder="1" applyAlignment="1">
      <alignment horizontal="left" vertical="center"/>
      <protection/>
    </xf>
    <xf numFmtId="0" fontId="8" fillId="0" borderId="40" xfId="61" applyFont="1" applyBorder="1" applyAlignment="1">
      <alignment horizontal="left" vertical="center"/>
      <protection/>
    </xf>
    <xf numFmtId="0" fontId="6" fillId="34" borderId="0" xfId="61" applyFont="1" applyFill="1" applyBorder="1" applyAlignment="1">
      <alignment horizontal="left" vertical="center"/>
      <protection/>
    </xf>
    <xf numFmtId="0" fontId="6" fillId="34" borderId="40" xfId="61" applyFont="1" applyFill="1" applyBorder="1" applyAlignment="1">
      <alignment horizontal="left" vertical="center"/>
      <protection/>
    </xf>
    <xf numFmtId="3" fontId="6" fillId="0" borderId="31" xfId="61" applyNumberFormat="1" applyFont="1" applyBorder="1" applyAlignment="1">
      <alignment horizontal="left" vertical="center"/>
      <protection/>
    </xf>
    <xf numFmtId="3" fontId="6" fillId="0" borderId="0" xfId="61" applyNumberFormat="1" applyFont="1" applyBorder="1" applyAlignment="1">
      <alignment horizontal="left" vertical="center"/>
      <protection/>
    </xf>
    <xf numFmtId="3" fontId="6" fillId="0" borderId="40" xfId="61" applyNumberFormat="1" applyFont="1" applyBorder="1" applyAlignment="1">
      <alignment horizontal="left" vertical="center"/>
      <protection/>
    </xf>
    <xf numFmtId="10" fontId="6" fillId="0" borderId="31" xfId="61" applyNumberFormat="1" applyFont="1" applyBorder="1" applyAlignment="1">
      <alignment horizontal="left" vertical="center"/>
      <protection/>
    </xf>
    <xf numFmtId="10" fontId="66" fillId="0" borderId="43" xfId="0" applyNumberFormat="1" applyFont="1" applyFill="1" applyBorder="1" applyAlignment="1">
      <alignment horizontal="right" vertical="center"/>
    </xf>
    <xf numFmtId="0" fontId="66" fillId="0" borderId="44" xfId="0" applyFont="1" applyFill="1" applyBorder="1" applyAlignment="1">
      <alignment horizontal="right" vertical="center"/>
    </xf>
    <xf numFmtId="3" fontId="65" fillId="0" borderId="48" xfId="0" applyNumberFormat="1" applyFont="1" applyFill="1" applyBorder="1" applyAlignment="1">
      <alignment horizontal="center" vertical="center"/>
    </xf>
    <xf numFmtId="0" fontId="65" fillId="0" borderId="25" xfId="0" applyFont="1" applyFill="1" applyBorder="1" applyAlignment="1">
      <alignment horizontal="center" vertical="center"/>
    </xf>
    <xf numFmtId="3" fontId="67" fillId="35" borderId="49" xfId="0" applyNumberFormat="1" applyFont="1" applyFill="1" applyBorder="1" applyAlignment="1">
      <alignment horizontal="center" vertical="center"/>
    </xf>
    <xf numFmtId="0" fontId="67" fillId="35" borderId="50" xfId="0" applyFont="1" applyFill="1" applyBorder="1" applyAlignment="1">
      <alignment horizontal="center" vertical="center"/>
    </xf>
    <xf numFmtId="0" fontId="67" fillId="35" borderId="51" xfId="0" applyFont="1" applyFill="1" applyBorder="1" applyAlignment="1">
      <alignment horizontal="center" vertical="center"/>
    </xf>
    <xf numFmtId="10" fontId="66" fillId="0" borderId="52" xfId="0" applyNumberFormat="1" applyFont="1" applyFill="1" applyBorder="1" applyAlignment="1">
      <alignment horizontal="right" vertical="center"/>
    </xf>
    <xf numFmtId="0" fontId="66" fillId="0" borderId="53" xfId="0" applyFont="1" applyFill="1" applyBorder="1" applyAlignment="1">
      <alignment horizontal="right" vertical="center"/>
    </xf>
    <xf numFmtId="10" fontId="66" fillId="35" borderId="54" xfId="0" applyNumberFormat="1" applyFont="1" applyFill="1" applyBorder="1" applyAlignment="1">
      <alignment horizontal="right" vertical="center"/>
    </xf>
    <xf numFmtId="0" fontId="66" fillId="35" borderId="55" xfId="0" applyFont="1" applyFill="1" applyBorder="1" applyAlignment="1">
      <alignment horizontal="right" vertical="center"/>
    </xf>
    <xf numFmtId="0" fontId="66" fillId="35" borderId="56" xfId="0" applyFont="1" applyFill="1" applyBorder="1" applyAlignment="1">
      <alignment horizontal="right" vertical="center"/>
    </xf>
    <xf numFmtId="10" fontId="66" fillId="0" borderId="57" xfId="0" applyNumberFormat="1" applyFont="1" applyFill="1" applyBorder="1" applyAlignment="1">
      <alignment horizontal="right" vertical="center"/>
    </xf>
    <xf numFmtId="0" fontId="66" fillId="0" borderId="58" xfId="0" applyFont="1" applyFill="1" applyBorder="1" applyAlignment="1">
      <alignment horizontal="right" vertical="center"/>
    </xf>
    <xf numFmtId="3" fontId="65" fillId="0" borderId="59" xfId="0" applyNumberFormat="1" applyFont="1" applyFill="1" applyBorder="1" applyAlignment="1">
      <alignment horizontal="center" vertical="center"/>
    </xf>
    <xf numFmtId="0" fontId="65" fillId="0" borderId="50" xfId="0" applyFont="1" applyFill="1" applyBorder="1" applyAlignment="1">
      <alignment horizontal="center" vertical="center"/>
    </xf>
    <xf numFmtId="3" fontId="65" fillId="6" borderId="60" xfId="0" applyNumberFormat="1" applyFont="1" applyFill="1" applyBorder="1" applyAlignment="1">
      <alignment horizontal="center" vertical="center"/>
    </xf>
    <xf numFmtId="0" fontId="65" fillId="6" borderId="30" xfId="0" applyFont="1" applyFill="1" applyBorder="1" applyAlignment="1">
      <alignment horizontal="center" vertical="center"/>
    </xf>
    <xf numFmtId="10" fontId="66" fillId="6" borderId="43" xfId="0" applyNumberFormat="1" applyFont="1" applyFill="1" applyBorder="1" applyAlignment="1">
      <alignment horizontal="right" vertical="center"/>
    </xf>
    <xf numFmtId="0" fontId="66" fillId="6" borderId="44" xfId="0" applyFont="1" applyFill="1" applyBorder="1" applyAlignment="1">
      <alignment horizontal="right" vertical="center"/>
    </xf>
    <xf numFmtId="10" fontId="66" fillId="0" borderId="52" xfId="0" applyNumberFormat="1" applyFont="1" applyBorder="1" applyAlignment="1">
      <alignment horizontal="right" vertical="center"/>
    </xf>
    <xf numFmtId="0" fontId="66" fillId="0" borderId="53" xfId="0" applyFont="1" applyBorder="1" applyAlignment="1">
      <alignment horizontal="right" vertical="center"/>
    </xf>
    <xf numFmtId="3" fontId="65" fillId="0" borderId="48" xfId="0" applyNumberFormat="1" applyFont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3" fontId="65" fillId="0" borderId="46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10" fontId="68" fillId="0" borderId="57" xfId="0" applyNumberFormat="1" applyFont="1" applyBorder="1" applyAlignment="1">
      <alignment horizontal="right" vertical="center"/>
    </xf>
    <xf numFmtId="0" fontId="68" fillId="0" borderId="58" xfId="0" applyFont="1" applyBorder="1" applyAlignment="1">
      <alignment horizontal="right" vertical="center"/>
    </xf>
    <xf numFmtId="56" fontId="7" fillId="0" borderId="23" xfId="61" applyNumberFormat="1" applyFont="1" applyBorder="1" applyAlignment="1">
      <alignment vertical="center" wrapText="1"/>
      <protection/>
    </xf>
    <xf numFmtId="0" fontId="7" fillId="0" borderId="17" xfId="61" applyFont="1" applyBorder="1" applyAlignment="1">
      <alignment vertical="center" wrapText="1"/>
      <protection/>
    </xf>
    <xf numFmtId="0" fontId="7" fillId="0" borderId="61" xfId="61" applyFont="1" applyBorder="1" applyAlignment="1">
      <alignment vertical="center" wrapText="1"/>
      <protection/>
    </xf>
    <xf numFmtId="0" fontId="7" fillId="0" borderId="17" xfId="61" applyFont="1" applyBorder="1" applyAlignment="1">
      <alignment vertical="center"/>
      <protection/>
    </xf>
    <xf numFmtId="0" fontId="7" fillId="0" borderId="24" xfId="61" applyFont="1" applyBorder="1" applyAlignment="1">
      <alignment vertical="center" wrapText="1"/>
      <protection/>
    </xf>
    <xf numFmtId="0" fontId="7" fillId="0" borderId="19" xfId="61" applyFont="1" applyBorder="1" applyAlignment="1">
      <alignment vertical="center" wrapText="1"/>
      <protection/>
    </xf>
    <xf numFmtId="0" fontId="7" fillId="0" borderId="28" xfId="61" applyFont="1" applyBorder="1" applyAlignment="1">
      <alignment vertical="center" wrapText="1"/>
      <protection/>
    </xf>
    <xf numFmtId="0" fontId="7" fillId="0" borderId="19" xfId="61" applyFont="1" applyBorder="1" applyAlignment="1">
      <alignment vertical="center"/>
      <protection/>
    </xf>
    <xf numFmtId="0" fontId="7" fillId="0" borderId="62" xfId="61" applyFont="1" applyBorder="1" applyAlignment="1">
      <alignment vertical="center"/>
      <protection/>
    </xf>
    <xf numFmtId="3" fontId="65" fillId="33" borderId="60" xfId="0" applyNumberFormat="1" applyFont="1" applyFill="1" applyBorder="1" applyAlignment="1">
      <alignment horizontal="center" vertical="center"/>
    </xf>
    <xf numFmtId="0" fontId="65" fillId="33" borderId="30" xfId="0" applyFont="1" applyFill="1" applyBorder="1" applyAlignment="1">
      <alignment horizontal="center" vertical="center"/>
    </xf>
    <xf numFmtId="0" fontId="66" fillId="0" borderId="63" xfId="0" applyFont="1" applyFill="1" applyBorder="1" applyAlignment="1">
      <alignment horizontal="right" vertical="center"/>
    </xf>
    <xf numFmtId="0" fontId="66" fillId="0" borderId="64" xfId="0" applyFont="1" applyFill="1" applyBorder="1" applyAlignment="1">
      <alignment horizontal="right" vertical="center"/>
    </xf>
    <xf numFmtId="0" fontId="65" fillId="0" borderId="37" xfId="0" applyFont="1" applyBorder="1" applyAlignment="1">
      <alignment horizontal="center" vertical="center"/>
    </xf>
    <xf numFmtId="3" fontId="65" fillId="0" borderId="0" xfId="0" applyNumberFormat="1" applyFont="1" applyBorder="1" applyAlignment="1">
      <alignment horizontal="center" vertical="center"/>
    </xf>
    <xf numFmtId="10" fontId="68" fillId="36" borderId="57" xfId="0" applyNumberFormat="1" applyFont="1" applyFill="1" applyBorder="1" applyAlignment="1">
      <alignment horizontal="right" vertical="center"/>
    </xf>
    <xf numFmtId="0" fontId="68" fillId="36" borderId="58" xfId="0" applyFont="1" applyFill="1" applyBorder="1" applyAlignment="1">
      <alignment horizontal="right" vertical="center"/>
    </xf>
    <xf numFmtId="10" fontId="66" fillId="0" borderId="53" xfId="0" applyNumberFormat="1" applyFont="1" applyBorder="1" applyAlignment="1">
      <alignment horizontal="right" vertical="center"/>
    </xf>
    <xf numFmtId="0" fontId="65" fillId="33" borderId="35" xfId="0" applyFont="1" applyFill="1" applyBorder="1" applyAlignment="1">
      <alignment horizontal="center" vertical="center"/>
    </xf>
    <xf numFmtId="3" fontId="65" fillId="33" borderId="30" xfId="0" applyNumberFormat="1" applyFont="1" applyFill="1" applyBorder="1" applyAlignment="1">
      <alignment horizontal="center" vertical="center"/>
    </xf>
    <xf numFmtId="3" fontId="68" fillId="36" borderId="46" xfId="0" applyNumberFormat="1" applyFont="1" applyFill="1" applyBorder="1" applyAlignment="1">
      <alignment horizontal="center" vertical="center"/>
    </xf>
    <xf numFmtId="0" fontId="68" fillId="36" borderId="0" xfId="0" applyFont="1" applyFill="1" applyBorder="1" applyAlignment="1">
      <alignment horizontal="center" vertical="center"/>
    </xf>
    <xf numFmtId="0" fontId="68" fillId="36" borderId="37" xfId="0" applyFont="1" applyFill="1" applyBorder="1" applyAlignment="1">
      <alignment horizontal="center" vertical="center"/>
    </xf>
    <xf numFmtId="0" fontId="68" fillId="36" borderId="64" xfId="0" applyFont="1" applyFill="1" applyBorder="1" applyAlignment="1">
      <alignment horizontal="right" vertical="center"/>
    </xf>
    <xf numFmtId="10" fontId="66" fillId="33" borderId="44" xfId="0" applyNumberFormat="1" applyFont="1" applyFill="1" applyBorder="1" applyAlignment="1">
      <alignment horizontal="right" vertical="center"/>
    </xf>
    <xf numFmtId="0" fontId="66" fillId="0" borderId="65" xfId="0" applyFont="1" applyBorder="1" applyAlignment="1">
      <alignment horizontal="right" vertical="center"/>
    </xf>
    <xf numFmtId="0" fontId="17" fillId="37" borderId="66" xfId="61" applyFont="1" applyFill="1" applyBorder="1" applyAlignment="1">
      <alignment horizontal="center" vertical="center"/>
      <protection/>
    </xf>
    <xf numFmtId="0" fontId="17" fillId="37" borderId="58" xfId="61" applyFont="1" applyFill="1" applyBorder="1" applyAlignment="1">
      <alignment horizontal="center" vertical="center"/>
      <protection/>
    </xf>
    <xf numFmtId="0" fontId="17" fillId="37" borderId="63" xfId="61" applyFont="1" applyFill="1" applyBorder="1" applyAlignment="1">
      <alignment horizontal="center" vertical="center"/>
      <protection/>
    </xf>
    <xf numFmtId="31" fontId="16" fillId="37" borderId="67" xfId="61" applyNumberFormat="1" applyFont="1" applyFill="1" applyBorder="1" applyAlignment="1">
      <alignment horizontal="center" vertical="center"/>
      <protection/>
    </xf>
    <xf numFmtId="31" fontId="16" fillId="37" borderId="30" xfId="61" applyNumberFormat="1" applyFont="1" applyFill="1" applyBorder="1" applyAlignment="1">
      <alignment horizontal="center" vertical="center"/>
      <protection/>
    </xf>
    <xf numFmtId="3" fontId="65" fillId="0" borderId="60" xfId="0" applyNumberFormat="1" applyFont="1" applyFill="1" applyBorder="1" applyAlignment="1">
      <alignment horizontal="center" vertical="center"/>
    </xf>
    <xf numFmtId="0" fontId="65" fillId="0" borderId="30" xfId="0" applyFont="1" applyFill="1" applyBorder="1" applyAlignment="1">
      <alignment horizontal="center" vertical="center"/>
    </xf>
    <xf numFmtId="0" fontId="65" fillId="0" borderId="68" xfId="0" applyFont="1" applyFill="1" applyBorder="1" applyAlignment="1">
      <alignment horizontal="center" vertical="center"/>
    </xf>
    <xf numFmtId="0" fontId="7" fillId="0" borderId="31" xfId="61" applyFont="1" applyBorder="1" applyAlignment="1">
      <alignment horizontal="right" vertical="center"/>
      <protection/>
    </xf>
    <xf numFmtId="0" fontId="7" fillId="0" borderId="40" xfId="61" applyFont="1" applyBorder="1" applyAlignment="1">
      <alignment horizontal="right" vertical="center"/>
      <protection/>
    </xf>
    <xf numFmtId="0" fontId="69" fillId="38" borderId="30" xfId="61" applyFont="1" applyFill="1" applyBorder="1" applyAlignment="1">
      <alignment horizontal="center" vertical="center"/>
      <protection/>
    </xf>
    <xf numFmtId="0" fontId="15" fillId="39" borderId="31" xfId="61" applyFont="1" applyFill="1" applyBorder="1" applyAlignment="1">
      <alignment horizontal="left" vertical="center"/>
      <protection/>
    </xf>
    <xf numFmtId="0" fontId="70" fillId="39" borderId="40" xfId="0" applyFont="1" applyFill="1" applyBorder="1" applyAlignment="1">
      <alignment horizontal="left" vertical="center"/>
    </xf>
    <xf numFmtId="0" fontId="9" fillId="0" borderId="67" xfId="61" applyFont="1" applyBorder="1" applyAlignment="1">
      <alignment horizontal="left" vertical="center" wrapTex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14" fillId="37" borderId="69" xfId="61" applyFont="1" applyFill="1" applyBorder="1" applyAlignment="1">
      <alignment horizontal="center" vertical="center"/>
      <protection/>
    </xf>
    <xf numFmtId="0" fontId="14" fillId="37" borderId="70" xfId="61" applyFont="1" applyFill="1" applyBorder="1" applyAlignment="1">
      <alignment vertical="center"/>
      <protection/>
    </xf>
    <xf numFmtId="0" fontId="65" fillId="0" borderId="35" xfId="0" applyFont="1" applyFill="1" applyBorder="1" applyAlignment="1">
      <alignment horizontal="center" vertical="center"/>
    </xf>
    <xf numFmtId="10" fontId="66" fillId="0" borderId="44" xfId="0" applyNumberFormat="1" applyFont="1" applyFill="1" applyBorder="1" applyAlignment="1">
      <alignment horizontal="right" vertical="center"/>
    </xf>
    <xf numFmtId="3" fontId="65" fillId="0" borderId="25" xfId="0" applyNumberFormat="1" applyFont="1" applyFill="1" applyBorder="1" applyAlignment="1">
      <alignment horizontal="center" vertical="center"/>
    </xf>
    <xf numFmtId="10" fontId="66" fillId="0" borderId="53" xfId="0" applyNumberFormat="1" applyFont="1" applyFill="1" applyBorder="1" applyAlignment="1">
      <alignment horizontal="right" vertical="center"/>
    </xf>
    <xf numFmtId="3" fontId="65" fillId="0" borderId="42" xfId="0" applyNumberFormat="1" applyFont="1" applyFill="1" applyBorder="1" applyAlignment="1">
      <alignment horizontal="center" vertical="center"/>
    </xf>
    <xf numFmtId="3" fontId="65" fillId="6" borderId="30" xfId="0" applyNumberFormat="1" applyFont="1" applyFill="1" applyBorder="1" applyAlignment="1">
      <alignment horizontal="center" vertical="center"/>
    </xf>
    <xf numFmtId="3" fontId="65" fillId="0" borderId="0" xfId="0" applyNumberFormat="1" applyFont="1" applyFill="1" applyBorder="1" applyAlignment="1">
      <alignment horizontal="center" vertical="center"/>
    </xf>
    <xf numFmtId="10" fontId="66" fillId="0" borderId="58" xfId="0" applyNumberFormat="1" applyFont="1" applyFill="1" applyBorder="1" applyAlignment="1">
      <alignment horizontal="right" vertical="center"/>
    </xf>
    <xf numFmtId="3" fontId="65" fillId="0" borderId="50" xfId="0" applyNumberFormat="1" applyFont="1" applyFill="1" applyBorder="1" applyAlignment="1">
      <alignment horizontal="center" vertical="center"/>
    </xf>
    <xf numFmtId="10" fontId="66" fillId="0" borderId="0" xfId="0" applyNumberFormat="1" applyFont="1" applyFill="1" applyBorder="1" applyAlignment="1">
      <alignment horizontal="right" vertical="center"/>
    </xf>
    <xf numFmtId="0" fontId="8" fillId="0" borderId="32" xfId="61" applyFont="1" applyBorder="1" applyAlignment="1">
      <alignment horizontal="center" vertical="center"/>
      <protection/>
    </xf>
    <xf numFmtId="0" fontId="69" fillId="38" borderId="31" xfId="61" applyFont="1" applyFill="1" applyBorder="1" applyAlignment="1">
      <alignment horizontal="center" vertical="center"/>
      <protection/>
    </xf>
    <xf numFmtId="0" fontId="69" fillId="38" borderId="71" xfId="61" applyFont="1" applyFill="1" applyBorder="1" applyAlignment="1">
      <alignment horizontal="center" vertical="center"/>
      <protection/>
    </xf>
    <xf numFmtId="3" fontId="65" fillId="0" borderId="25" xfId="0" applyNumberFormat="1" applyFont="1" applyBorder="1" applyAlignment="1">
      <alignment horizontal="center" vertical="center"/>
    </xf>
    <xf numFmtId="10" fontId="66" fillId="33" borderId="32" xfId="0" applyNumberFormat="1" applyFont="1" applyFill="1" applyBorder="1" applyAlignment="1">
      <alignment horizontal="right" vertical="center"/>
    </xf>
    <xf numFmtId="0" fontId="66" fillId="33" borderId="33" xfId="0" applyFont="1" applyFill="1" applyBorder="1" applyAlignment="1">
      <alignment horizontal="right" vertical="center"/>
    </xf>
    <xf numFmtId="0" fontId="66" fillId="33" borderId="39" xfId="0" applyFont="1" applyFill="1" applyBorder="1" applyAlignment="1">
      <alignment horizontal="right" vertical="center"/>
    </xf>
    <xf numFmtId="0" fontId="71" fillId="33" borderId="67" xfId="61" applyFont="1" applyFill="1" applyBorder="1" applyAlignment="1">
      <alignment horizontal="center" vertical="center" wrapText="1"/>
      <protection/>
    </xf>
    <xf numFmtId="0" fontId="71" fillId="33" borderId="32" xfId="61" applyFont="1" applyFill="1" applyBorder="1" applyAlignment="1">
      <alignment horizontal="center" vertical="center" wrapText="1"/>
      <protection/>
    </xf>
    <xf numFmtId="0" fontId="69" fillId="38" borderId="72" xfId="61" applyFont="1" applyFill="1" applyBorder="1" applyAlignment="1">
      <alignment horizontal="center" vertical="center" wrapText="1"/>
      <protection/>
    </xf>
    <xf numFmtId="0" fontId="69" fillId="38" borderId="31" xfId="61" applyFont="1" applyFill="1" applyBorder="1" applyAlignment="1">
      <alignment horizontal="center" vertical="center" wrapText="1"/>
      <protection/>
    </xf>
    <xf numFmtId="0" fontId="72" fillId="38" borderId="73" xfId="61" applyFont="1" applyFill="1" applyBorder="1" applyAlignment="1">
      <alignment horizontal="center" vertical="center"/>
      <protection/>
    </xf>
    <xf numFmtId="0" fontId="72" fillId="38" borderId="74" xfId="61" applyFont="1" applyFill="1" applyBorder="1" applyAlignment="1">
      <alignment horizontal="center" vertical="center"/>
      <protection/>
    </xf>
    <xf numFmtId="0" fontId="8" fillId="0" borderId="75" xfId="61" applyFont="1" applyBorder="1" applyAlignment="1">
      <alignment horizontal="center" vertical="center"/>
      <protection/>
    </xf>
    <xf numFmtId="0" fontId="8" fillId="0" borderId="76" xfId="61" applyFont="1" applyBorder="1" applyAlignment="1">
      <alignment horizontal="center" vertical="center"/>
      <protection/>
    </xf>
    <xf numFmtId="0" fontId="5" fillId="0" borderId="77" xfId="61" applyFont="1" applyBorder="1" applyAlignment="1">
      <alignment horizontal="center" vertical="center" wrapText="1"/>
      <protection/>
    </xf>
    <xf numFmtId="0" fontId="5" fillId="0" borderId="78" xfId="61" applyFont="1" applyBorder="1" applyAlignment="1">
      <alignment horizontal="center" vertical="center" wrapText="1"/>
      <protection/>
    </xf>
    <xf numFmtId="0" fontId="5" fillId="0" borderId="79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29" xfId="61" applyFont="1" applyBorder="1" applyAlignment="1">
      <alignment horizontal="center" vertical="center"/>
      <protection/>
    </xf>
    <xf numFmtId="0" fontId="13" fillId="0" borderId="24" xfId="61" applyFont="1" applyBorder="1" applyAlignment="1">
      <alignment horizontal="left" vertical="center"/>
      <protection/>
    </xf>
    <xf numFmtId="0" fontId="13" fillId="0" borderId="19" xfId="61" applyFont="1" applyBorder="1" applyAlignment="1">
      <alignment horizontal="left" vertical="center"/>
      <protection/>
    </xf>
    <xf numFmtId="0" fontId="13" fillId="0" borderId="28" xfId="61" applyFont="1" applyBorder="1" applyAlignment="1">
      <alignment horizontal="left" vertical="center"/>
      <protection/>
    </xf>
    <xf numFmtId="0" fontId="5" fillId="0" borderId="67" xfId="61" applyFont="1" applyBorder="1" applyAlignment="1">
      <alignment horizontal="center" vertical="center"/>
      <protection/>
    </xf>
    <xf numFmtId="0" fontId="5" fillId="0" borderId="30" xfId="61" applyFont="1" applyBorder="1" applyAlignment="1">
      <alignment horizontal="center" vertical="center"/>
      <protection/>
    </xf>
    <xf numFmtId="0" fontId="5" fillId="0" borderId="68" xfId="61" applyFont="1" applyBorder="1" applyAlignment="1">
      <alignment horizontal="center" vertical="center"/>
      <protection/>
    </xf>
    <xf numFmtId="0" fontId="5" fillId="0" borderId="32" xfId="61" applyFont="1" applyBorder="1" applyAlignment="1">
      <alignment horizontal="center" vertical="center"/>
      <protection/>
    </xf>
    <xf numFmtId="0" fontId="5" fillId="0" borderId="33" xfId="61" applyFont="1" applyBorder="1" applyAlignment="1">
      <alignment horizontal="center" vertical="center"/>
      <protection/>
    </xf>
    <xf numFmtId="0" fontId="5" fillId="0" borderId="47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40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left" vertical="center" wrapText="1"/>
      <protection/>
    </xf>
    <xf numFmtId="0" fontId="6" fillId="0" borderId="19" xfId="61" applyFont="1" applyBorder="1" applyAlignment="1">
      <alignment horizontal="left" vertical="center" wrapText="1"/>
      <protection/>
    </xf>
    <xf numFmtId="0" fontId="6" fillId="0" borderId="28" xfId="61" applyFont="1" applyBorder="1" applyAlignment="1">
      <alignment horizontal="left" vertical="center" wrapText="1"/>
      <protection/>
    </xf>
    <xf numFmtId="3" fontId="8" fillId="0" borderId="31" xfId="61" applyNumberFormat="1" applyFont="1" applyBorder="1" applyAlignment="1">
      <alignment horizontal="left" vertical="center"/>
      <protection/>
    </xf>
    <xf numFmtId="3" fontId="8" fillId="0" borderId="0" xfId="61" applyNumberFormat="1" applyFont="1" applyBorder="1" applyAlignment="1">
      <alignment horizontal="left" vertical="center"/>
      <protection/>
    </xf>
    <xf numFmtId="3" fontId="8" fillId="0" borderId="40" xfId="61" applyNumberFormat="1" applyFont="1" applyBorder="1" applyAlignment="1">
      <alignment horizontal="left" vertical="center"/>
      <protection/>
    </xf>
    <xf numFmtId="0" fontId="69" fillId="38" borderId="80" xfId="61" applyFont="1" applyFill="1" applyBorder="1" applyAlignment="1">
      <alignment horizontal="center" vertical="center" wrapText="1"/>
      <protection/>
    </xf>
    <xf numFmtId="0" fontId="69" fillId="38" borderId="74" xfId="61" applyFont="1" applyFill="1" applyBorder="1" applyAlignment="1">
      <alignment horizontal="center" vertical="center" wrapText="1"/>
      <protection/>
    </xf>
    <xf numFmtId="0" fontId="13" fillId="0" borderId="23" xfId="61" applyFont="1" applyBorder="1" applyAlignment="1">
      <alignment horizontal="left" vertical="center"/>
      <protection/>
    </xf>
    <xf numFmtId="0" fontId="13" fillId="0" borderId="17" xfId="61" applyFont="1" applyBorder="1" applyAlignment="1">
      <alignment horizontal="left" vertical="center"/>
      <protection/>
    </xf>
    <xf numFmtId="0" fontId="13" fillId="0" borderId="61" xfId="61" applyFont="1" applyBorder="1" applyAlignment="1">
      <alignment horizontal="left" vertical="center"/>
      <protection/>
    </xf>
    <xf numFmtId="31" fontId="16" fillId="37" borderId="68" xfId="61" applyNumberFormat="1" applyFont="1" applyFill="1" applyBorder="1" applyAlignment="1">
      <alignment horizontal="center" vertical="center"/>
      <protection/>
    </xf>
    <xf numFmtId="3" fontId="65" fillId="0" borderId="81" xfId="0" applyNumberFormat="1" applyFont="1" applyFill="1" applyBorder="1" applyAlignment="1">
      <alignment horizontal="center" vertical="center"/>
    </xf>
    <xf numFmtId="0" fontId="65" fillId="0" borderId="82" xfId="0" applyFont="1" applyFill="1" applyBorder="1" applyAlignment="1">
      <alignment horizontal="center" vertical="center"/>
    </xf>
    <xf numFmtId="10" fontId="66" fillId="0" borderId="83" xfId="0" applyNumberFormat="1" applyFont="1" applyFill="1" applyBorder="1" applyAlignment="1">
      <alignment horizontal="right" vertical="center"/>
    </xf>
    <xf numFmtId="0" fontId="66" fillId="0" borderId="65" xfId="0" applyFont="1" applyFill="1" applyBorder="1" applyAlignment="1">
      <alignment horizontal="right" vertical="center"/>
    </xf>
    <xf numFmtId="3" fontId="65" fillId="0" borderId="84" xfId="0" applyNumberFormat="1" applyFont="1" applyFill="1" applyBorder="1" applyAlignment="1">
      <alignment horizontal="center" vertical="center"/>
    </xf>
    <xf numFmtId="0" fontId="65" fillId="0" borderId="85" xfId="0" applyFont="1" applyFill="1" applyBorder="1" applyAlignment="1">
      <alignment horizontal="center" vertical="center"/>
    </xf>
    <xf numFmtId="10" fontId="66" fillId="0" borderId="86" xfId="0" applyNumberFormat="1" applyFont="1" applyFill="1" applyBorder="1" applyAlignment="1">
      <alignment horizontal="right" vertical="center"/>
    </xf>
    <xf numFmtId="0" fontId="66" fillId="0" borderId="87" xfId="0" applyFont="1" applyFill="1" applyBorder="1" applyAlignment="1">
      <alignment horizontal="right" vertical="center"/>
    </xf>
    <xf numFmtId="3" fontId="65" fillId="0" borderId="30" xfId="0" applyNumberFormat="1" applyFont="1" applyFill="1" applyBorder="1" applyAlignment="1">
      <alignment horizontal="center" vertical="center"/>
    </xf>
    <xf numFmtId="10" fontId="66" fillId="6" borderId="44" xfId="0" applyNumberFormat="1" applyFont="1" applyFill="1" applyBorder="1" applyAlignment="1">
      <alignment horizontal="right" vertical="center"/>
    </xf>
    <xf numFmtId="0" fontId="69" fillId="38" borderId="72" xfId="61" applyFont="1" applyFill="1" applyBorder="1" applyAlignment="1">
      <alignment horizontal="center" vertical="center"/>
      <protection/>
    </xf>
    <xf numFmtId="0" fontId="69" fillId="38" borderId="32" xfId="61" applyFont="1" applyFill="1" applyBorder="1" applyAlignment="1">
      <alignment horizontal="center" vertical="center"/>
      <protection/>
    </xf>
    <xf numFmtId="0" fontId="73" fillId="38" borderId="72" xfId="61" applyFont="1" applyFill="1" applyBorder="1" applyAlignment="1">
      <alignment horizontal="center" vertical="center" wrapText="1"/>
      <protection/>
    </xf>
    <xf numFmtId="0" fontId="73" fillId="38" borderId="31" xfId="61" applyFont="1" applyFill="1" applyBorder="1" applyAlignment="1">
      <alignment horizontal="center" vertical="center" wrapText="1"/>
      <protection/>
    </xf>
    <xf numFmtId="3" fontId="65" fillId="0" borderId="31" xfId="0" applyNumberFormat="1" applyFont="1" applyFill="1" applyBorder="1" applyAlignment="1">
      <alignment horizontal="center" vertical="center"/>
    </xf>
    <xf numFmtId="0" fontId="65" fillId="0" borderId="37" xfId="0" applyFont="1" applyFill="1" applyBorder="1" applyAlignment="1">
      <alignment horizontal="center" vertical="center"/>
    </xf>
    <xf numFmtId="10" fontId="66" fillId="0" borderId="66" xfId="0" applyNumberFormat="1" applyFont="1" applyFill="1" applyBorder="1" applyAlignment="1">
      <alignment horizontal="right" vertical="center"/>
    </xf>
    <xf numFmtId="3" fontId="65" fillId="0" borderId="88" xfId="0" applyNumberFormat="1" applyFont="1" applyFill="1" applyBorder="1" applyAlignment="1">
      <alignment horizontal="center" vertical="center"/>
    </xf>
    <xf numFmtId="0" fontId="65" fillId="0" borderId="51" xfId="0" applyFont="1" applyFill="1" applyBorder="1" applyAlignment="1">
      <alignment horizontal="center" vertical="center"/>
    </xf>
    <xf numFmtId="10" fontId="66" fillId="0" borderId="31" xfId="0" applyNumberFormat="1" applyFont="1" applyFill="1" applyBorder="1" applyAlignment="1">
      <alignment horizontal="right" vertical="center"/>
    </xf>
    <xf numFmtId="0" fontId="66" fillId="0" borderId="37" xfId="0" applyFont="1" applyFill="1" applyBorder="1" applyAlignment="1">
      <alignment horizontal="right" vertical="center"/>
    </xf>
    <xf numFmtId="0" fontId="71" fillId="6" borderId="67" xfId="61" applyFont="1" applyFill="1" applyBorder="1" applyAlignment="1">
      <alignment horizontal="center" vertical="center" wrapText="1"/>
      <protection/>
    </xf>
    <xf numFmtId="0" fontId="71" fillId="6" borderId="32" xfId="61" applyFont="1" applyFill="1" applyBorder="1" applyAlignment="1">
      <alignment horizontal="center" vertical="center" wrapText="1"/>
      <protection/>
    </xf>
    <xf numFmtId="0" fontId="72" fillId="38" borderId="0" xfId="61" applyFont="1" applyFill="1" applyBorder="1" applyAlignment="1">
      <alignment horizontal="center" vertical="center" wrapText="1"/>
      <protection/>
    </xf>
    <xf numFmtId="3" fontId="65" fillId="6" borderId="67" xfId="0" applyNumberFormat="1" applyFont="1" applyFill="1" applyBorder="1" applyAlignment="1">
      <alignment horizontal="center" vertical="center"/>
    </xf>
    <xf numFmtId="0" fontId="65" fillId="6" borderId="35" xfId="0" applyFont="1" applyFill="1" applyBorder="1" applyAlignment="1">
      <alignment horizontal="center" vertical="center"/>
    </xf>
    <xf numFmtId="10" fontId="66" fillId="6" borderId="86" xfId="0" applyNumberFormat="1" applyFont="1" applyFill="1" applyBorder="1" applyAlignment="1">
      <alignment horizontal="right" vertical="center"/>
    </xf>
    <xf numFmtId="0" fontId="66" fillId="6" borderId="45" xfId="0" applyFont="1" applyFill="1" applyBorder="1" applyAlignment="1">
      <alignment horizontal="right" vertical="center"/>
    </xf>
    <xf numFmtId="0" fontId="6" fillId="34" borderId="33" xfId="61" applyFont="1" applyFill="1" applyBorder="1" applyAlignment="1">
      <alignment horizontal="center" vertical="center"/>
      <protection/>
    </xf>
    <xf numFmtId="0" fontId="6" fillId="34" borderId="47" xfId="61" applyFont="1" applyFill="1" applyBorder="1" applyAlignment="1">
      <alignment horizontal="center" vertical="center"/>
      <protection/>
    </xf>
    <xf numFmtId="3" fontId="6" fillId="40" borderId="31" xfId="61" applyNumberFormat="1" applyFont="1" applyFill="1" applyBorder="1" applyAlignment="1">
      <alignment horizontal="center" vertical="center"/>
      <protection/>
    </xf>
    <xf numFmtId="3" fontId="6" fillId="40" borderId="0" xfId="61" applyNumberFormat="1" applyFont="1" applyFill="1" applyBorder="1" applyAlignment="1">
      <alignment horizontal="center" vertical="center"/>
      <protection/>
    </xf>
    <xf numFmtId="3" fontId="65" fillId="0" borderId="89" xfId="0" applyNumberFormat="1" applyFont="1" applyBorder="1" applyAlignment="1">
      <alignment horizontal="center" vertical="center"/>
    </xf>
    <xf numFmtId="0" fontId="65" fillId="0" borderId="89" xfId="0" applyFont="1" applyBorder="1" applyAlignment="1">
      <alignment horizontal="center" vertical="center"/>
    </xf>
    <xf numFmtId="0" fontId="65" fillId="0" borderId="90" xfId="0" applyFont="1" applyBorder="1" applyAlignment="1">
      <alignment horizontal="center" vertical="center"/>
    </xf>
    <xf numFmtId="10" fontId="68" fillId="0" borderId="17" xfId="0" applyNumberFormat="1" applyFont="1" applyBorder="1" applyAlignment="1">
      <alignment horizontal="right" vertical="center"/>
    </xf>
    <xf numFmtId="0" fontId="68" fillId="0" borderId="17" xfId="0" applyFont="1" applyBorder="1" applyAlignment="1">
      <alignment horizontal="right" vertical="center"/>
    </xf>
    <xf numFmtId="0" fontId="68" fillId="0" borderId="61" xfId="0" applyFont="1" applyBorder="1" applyAlignment="1">
      <alignment horizontal="right" vertical="center"/>
    </xf>
    <xf numFmtId="3" fontId="67" fillId="35" borderId="88" xfId="0" applyNumberFormat="1" applyFont="1" applyFill="1" applyBorder="1" applyAlignment="1">
      <alignment horizontal="center" vertical="center"/>
    </xf>
    <xf numFmtId="10" fontId="66" fillId="35" borderId="31" xfId="0" applyNumberFormat="1" applyFont="1" applyFill="1" applyBorder="1" applyAlignment="1">
      <alignment horizontal="right" vertical="center"/>
    </xf>
    <xf numFmtId="0" fontId="66" fillId="35" borderId="0" xfId="0" applyFont="1" applyFill="1" applyBorder="1" applyAlignment="1">
      <alignment horizontal="right" vertical="center"/>
    </xf>
    <xf numFmtId="0" fontId="66" fillId="35" borderId="37" xfId="0" applyFont="1" applyFill="1" applyBorder="1" applyAlignment="1">
      <alignment horizontal="right" vertical="center"/>
    </xf>
    <xf numFmtId="0" fontId="7" fillId="0" borderId="31" xfId="61" applyFont="1" applyBorder="1" applyAlignment="1">
      <alignment horizontal="left" vertical="center"/>
      <protection/>
    </xf>
    <xf numFmtId="0" fontId="68" fillId="0" borderId="40" xfId="0" applyFont="1" applyBorder="1" applyAlignment="1">
      <alignment horizontal="left" vertical="center"/>
    </xf>
    <xf numFmtId="0" fontId="7" fillId="0" borderId="40" xfId="61" applyFont="1" applyBorder="1" applyAlignment="1">
      <alignment horizontal="left" vertical="center"/>
      <protection/>
    </xf>
    <xf numFmtId="0" fontId="7" fillId="0" borderId="31" xfId="61" applyFont="1" applyFill="1" applyBorder="1" applyAlignment="1">
      <alignment horizontal="left" vertical="center"/>
      <protection/>
    </xf>
    <xf numFmtId="0" fontId="68" fillId="0" borderId="40" xfId="0" applyFont="1" applyFill="1" applyBorder="1" applyAlignment="1">
      <alignment horizontal="left" vertical="center"/>
    </xf>
    <xf numFmtId="0" fontId="15" fillId="41" borderId="31" xfId="61" applyFont="1" applyFill="1" applyBorder="1" applyAlignment="1">
      <alignment horizontal="left" vertical="center"/>
      <protection/>
    </xf>
    <xf numFmtId="0" fontId="70" fillId="41" borderId="40" xfId="0" applyFont="1" applyFill="1" applyBorder="1" applyAlignment="1">
      <alignment horizontal="left" vertical="center"/>
    </xf>
    <xf numFmtId="0" fontId="7" fillId="0" borderId="32" xfId="61" applyFont="1" applyBorder="1" applyAlignment="1">
      <alignment horizontal="left" vertical="center"/>
      <protection/>
    </xf>
    <xf numFmtId="0" fontId="68" fillId="0" borderId="47" xfId="0" applyFont="1" applyBorder="1" applyAlignment="1">
      <alignment horizontal="left" vertical="center"/>
    </xf>
    <xf numFmtId="0" fontId="6" fillId="0" borderId="23" xfId="61" applyFont="1" applyBorder="1" applyAlignment="1">
      <alignment horizontal="left" vertical="center" wrapText="1"/>
      <protection/>
    </xf>
    <xf numFmtId="0" fontId="6" fillId="0" borderId="17" xfId="61" applyFont="1" applyBorder="1" applyAlignment="1">
      <alignment horizontal="left" vertical="center" wrapText="1"/>
      <protection/>
    </xf>
    <xf numFmtId="0" fontId="6" fillId="0" borderId="61" xfId="61" applyFont="1" applyBorder="1" applyAlignment="1">
      <alignment horizontal="left" vertical="center" wrapText="1"/>
      <protection/>
    </xf>
    <xf numFmtId="0" fontId="69" fillId="38" borderId="91" xfId="61" applyFont="1" applyFill="1" applyBorder="1" applyAlignment="1">
      <alignment horizontal="center" vertical="center" wrapText="1"/>
      <protection/>
    </xf>
    <xf numFmtId="0" fontId="69" fillId="38" borderId="30" xfId="61" applyFont="1" applyFill="1" applyBorder="1" applyAlignment="1">
      <alignment horizontal="center" vertical="center" wrapText="1"/>
      <protection/>
    </xf>
    <xf numFmtId="3" fontId="65" fillId="0" borderId="92" xfId="0" applyNumberFormat="1" applyFont="1" applyFill="1" applyBorder="1" applyAlignment="1">
      <alignment horizontal="center" vertical="center"/>
    </xf>
    <xf numFmtId="0" fontId="65" fillId="0" borderId="93" xfId="0" applyFont="1" applyFill="1" applyBorder="1" applyAlignment="1">
      <alignment horizontal="center" vertical="center"/>
    </xf>
    <xf numFmtId="0" fontId="65" fillId="0" borderId="94" xfId="0" applyFont="1" applyFill="1" applyBorder="1" applyAlignment="1">
      <alignment horizontal="center" vertical="center"/>
    </xf>
    <xf numFmtId="10" fontId="66" fillId="0" borderId="95" xfId="0" applyNumberFormat="1" applyFont="1" applyFill="1" applyBorder="1" applyAlignment="1">
      <alignment horizontal="right" vertical="center"/>
    </xf>
    <xf numFmtId="0" fontId="66" fillId="0" borderId="17" xfId="0" applyFont="1" applyFill="1" applyBorder="1" applyAlignment="1">
      <alignment horizontal="right" vertical="center"/>
    </xf>
    <xf numFmtId="0" fontId="66" fillId="0" borderId="61" xfId="0" applyFont="1" applyFill="1" applyBorder="1" applyAlignment="1">
      <alignment horizontal="right" vertical="center"/>
    </xf>
    <xf numFmtId="3" fontId="65" fillId="0" borderId="96" xfId="0" applyNumberFormat="1" applyFont="1" applyBorder="1" applyAlignment="1">
      <alignment horizontal="center" vertical="center"/>
    </xf>
    <xf numFmtId="10" fontId="66" fillId="0" borderId="83" xfId="0" applyNumberFormat="1" applyFont="1" applyBorder="1" applyAlignment="1">
      <alignment horizontal="right" vertical="center"/>
    </xf>
    <xf numFmtId="3" fontId="65" fillId="33" borderId="92" xfId="0" applyNumberFormat="1" applyFont="1" applyFill="1" applyBorder="1" applyAlignment="1">
      <alignment horizontal="center" vertical="center"/>
    </xf>
    <xf numFmtId="0" fontId="65" fillId="33" borderId="93" xfId="0" applyFont="1" applyFill="1" applyBorder="1" applyAlignment="1">
      <alignment horizontal="center" vertical="center"/>
    </xf>
    <xf numFmtId="0" fontId="65" fillId="33" borderId="94" xfId="0" applyFont="1" applyFill="1" applyBorder="1" applyAlignment="1">
      <alignment horizontal="center" vertical="center"/>
    </xf>
    <xf numFmtId="3" fontId="65" fillId="0" borderId="59" xfId="0" applyNumberFormat="1" applyFont="1" applyBorder="1" applyAlignment="1">
      <alignment horizontal="center" vertical="center"/>
    </xf>
    <xf numFmtId="0" fontId="65" fillId="0" borderId="50" xfId="0" applyFont="1" applyBorder="1" applyAlignment="1">
      <alignment horizontal="center" vertical="center"/>
    </xf>
    <xf numFmtId="10" fontId="66" fillId="0" borderId="0" xfId="0" applyNumberFormat="1" applyFont="1" applyBorder="1" applyAlignment="1">
      <alignment horizontal="right" vertical="center"/>
    </xf>
    <xf numFmtId="0" fontId="66" fillId="0" borderId="0" xfId="0" applyFont="1" applyBorder="1" applyAlignment="1">
      <alignment horizontal="right" vertical="center"/>
    </xf>
    <xf numFmtId="0" fontId="65" fillId="0" borderId="82" xfId="0" applyFont="1" applyBorder="1" applyAlignment="1">
      <alignment horizontal="center" vertical="center"/>
    </xf>
    <xf numFmtId="0" fontId="66" fillId="0" borderId="40" xfId="0" applyFont="1" applyFill="1" applyBorder="1" applyAlignment="1">
      <alignment horizontal="right" vertical="center"/>
    </xf>
    <xf numFmtId="3" fontId="66" fillId="41" borderId="46" xfId="0" applyNumberFormat="1" applyFont="1" applyFill="1" applyBorder="1" applyAlignment="1">
      <alignment horizontal="center" vertical="center"/>
    </xf>
    <xf numFmtId="0" fontId="66" fillId="41" borderId="0" xfId="0" applyFont="1" applyFill="1" applyBorder="1" applyAlignment="1">
      <alignment horizontal="center" vertical="center"/>
    </xf>
    <xf numFmtId="0" fontId="66" fillId="41" borderId="40" xfId="0" applyFont="1" applyFill="1" applyBorder="1" applyAlignment="1">
      <alignment horizontal="center" vertical="center"/>
    </xf>
    <xf numFmtId="0" fontId="65" fillId="0" borderId="40" xfId="0" applyFont="1" applyBorder="1" applyAlignment="1">
      <alignment horizontal="center" vertical="center"/>
    </xf>
    <xf numFmtId="0" fontId="66" fillId="0" borderId="97" xfId="0" applyFont="1" applyBorder="1" applyAlignment="1">
      <alignment horizontal="right" vertical="center"/>
    </xf>
    <xf numFmtId="0" fontId="65" fillId="33" borderId="68" xfId="0" applyFont="1" applyFill="1" applyBorder="1" applyAlignment="1">
      <alignment horizontal="center" vertical="center"/>
    </xf>
    <xf numFmtId="0" fontId="66" fillId="33" borderId="98" xfId="0" applyFont="1" applyFill="1" applyBorder="1" applyAlignment="1">
      <alignment horizontal="right" vertical="center"/>
    </xf>
    <xf numFmtId="3" fontId="68" fillId="42" borderId="46" xfId="0" applyNumberFormat="1" applyFont="1" applyFill="1" applyBorder="1" applyAlignment="1">
      <alignment horizontal="center" vertical="center"/>
    </xf>
    <xf numFmtId="0" fontId="68" fillId="42" borderId="0" xfId="0" applyFont="1" applyFill="1" applyBorder="1" applyAlignment="1">
      <alignment horizontal="center" vertical="center"/>
    </xf>
    <xf numFmtId="0" fontId="68" fillId="42" borderId="40" xfId="0" applyFont="1" applyFill="1" applyBorder="1" applyAlignment="1">
      <alignment horizontal="center" vertical="center"/>
    </xf>
    <xf numFmtId="10" fontId="66" fillId="41" borderId="57" xfId="0" applyNumberFormat="1" applyFont="1" applyFill="1" applyBorder="1" applyAlignment="1">
      <alignment horizontal="right" vertical="center"/>
    </xf>
    <xf numFmtId="0" fontId="66" fillId="41" borderId="58" xfId="0" applyFont="1" applyFill="1" applyBorder="1" applyAlignment="1">
      <alignment horizontal="right" vertical="center"/>
    </xf>
    <xf numFmtId="0" fontId="66" fillId="41" borderId="63" xfId="0" applyFont="1" applyFill="1" applyBorder="1" applyAlignment="1">
      <alignment horizontal="right" vertical="center"/>
    </xf>
    <xf numFmtId="0" fontId="65" fillId="0" borderId="99" xfId="0" applyFont="1" applyFill="1" applyBorder="1" applyAlignment="1">
      <alignment horizontal="center" vertical="center"/>
    </xf>
    <xf numFmtId="3" fontId="66" fillId="43" borderId="48" xfId="0" applyNumberFormat="1" applyFont="1" applyFill="1" applyBorder="1" applyAlignment="1">
      <alignment horizontal="center" vertical="center"/>
    </xf>
    <xf numFmtId="0" fontId="66" fillId="43" borderId="25" xfId="0" applyFont="1" applyFill="1" applyBorder="1" applyAlignment="1">
      <alignment horizontal="center" vertical="center"/>
    </xf>
    <xf numFmtId="0" fontId="66" fillId="43" borderId="100" xfId="0" applyFont="1" applyFill="1" applyBorder="1" applyAlignment="1">
      <alignment horizontal="center" vertical="center"/>
    </xf>
    <xf numFmtId="10" fontId="66" fillId="43" borderId="52" xfId="0" applyNumberFormat="1" applyFont="1" applyFill="1" applyBorder="1" applyAlignment="1">
      <alignment horizontal="right" vertical="center"/>
    </xf>
    <xf numFmtId="0" fontId="66" fillId="43" borderId="53" xfId="0" applyFont="1" applyFill="1" applyBorder="1" applyAlignment="1">
      <alignment horizontal="right" vertical="center"/>
    </xf>
    <xf numFmtId="0" fontId="66" fillId="43" borderId="97" xfId="0" applyFont="1" applyFill="1" applyBorder="1" applyAlignment="1">
      <alignment horizontal="right" vertical="center"/>
    </xf>
    <xf numFmtId="0" fontId="65" fillId="0" borderId="101" xfId="0" applyFont="1" applyFill="1" applyBorder="1" applyAlignment="1">
      <alignment horizontal="center" vertical="center"/>
    </xf>
    <xf numFmtId="10" fontId="68" fillId="42" borderId="57" xfId="0" applyNumberFormat="1" applyFont="1" applyFill="1" applyBorder="1" applyAlignment="1">
      <alignment horizontal="right" vertical="center"/>
    </xf>
    <xf numFmtId="0" fontId="68" fillId="42" borderId="58" xfId="0" applyFont="1" applyFill="1" applyBorder="1" applyAlignment="1">
      <alignment horizontal="right" vertical="center"/>
    </xf>
    <xf numFmtId="0" fontId="68" fillId="42" borderId="63" xfId="0" applyFont="1" applyFill="1" applyBorder="1" applyAlignment="1">
      <alignment horizontal="right" vertical="center"/>
    </xf>
    <xf numFmtId="0" fontId="65" fillId="0" borderId="99" xfId="0" applyFont="1" applyBorder="1" applyAlignment="1">
      <alignment horizontal="center" vertical="center"/>
    </xf>
    <xf numFmtId="10" fontId="66" fillId="0" borderId="46" xfId="0" applyNumberFormat="1" applyFont="1" applyBorder="1" applyAlignment="1">
      <alignment horizontal="right" vertical="center"/>
    </xf>
    <xf numFmtId="0" fontId="66" fillId="0" borderId="40" xfId="0" applyFont="1" applyBorder="1" applyAlignment="1">
      <alignment horizontal="right" vertical="center"/>
    </xf>
    <xf numFmtId="0" fontId="65" fillId="6" borderId="68" xfId="0" applyFont="1" applyFill="1" applyBorder="1" applyAlignment="1">
      <alignment horizontal="center" vertical="center"/>
    </xf>
    <xf numFmtId="0" fontId="66" fillId="6" borderId="98" xfId="0" applyFont="1" applyFill="1" applyBorder="1" applyAlignment="1">
      <alignment horizontal="right" vertical="center"/>
    </xf>
    <xf numFmtId="0" fontId="66" fillId="0" borderId="98" xfId="0" applyFont="1" applyFill="1" applyBorder="1" applyAlignment="1">
      <alignment horizontal="right" vertical="center"/>
    </xf>
    <xf numFmtId="0" fontId="74" fillId="0" borderId="102" xfId="0" applyFont="1" applyBorder="1" applyAlignment="1">
      <alignment horizontal="left" vertical="center"/>
    </xf>
    <xf numFmtId="0" fontId="74" fillId="0" borderId="103" xfId="0" applyFont="1" applyBorder="1" applyAlignment="1">
      <alignment horizontal="left" vertical="center"/>
    </xf>
    <xf numFmtId="0" fontId="5" fillId="0" borderId="34" xfId="61" applyFont="1" applyBorder="1" applyAlignment="1">
      <alignment horizontal="left" vertical="center"/>
      <protection/>
    </xf>
    <xf numFmtId="0" fontId="5" fillId="0" borderId="30" xfId="61" applyFont="1" applyBorder="1" applyAlignment="1">
      <alignment horizontal="left" vertical="center"/>
      <protection/>
    </xf>
    <xf numFmtId="0" fontId="5" fillId="0" borderId="36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5" fillId="0" borderId="38" xfId="61" applyFont="1" applyBorder="1" applyAlignment="1">
      <alignment horizontal="left" vertical="center"/>
      <protection/>
    </xf>
    <xf numFmtId="0" fontId="5" fillId="0" borderId="33" xfId="61" applyFont="1" applyBorder="1" applyAlignment="1">
      <alignment horizontal="left" vertical="center"/>
      <protection/>
    </xf>
    <xf numFmtId="0" fontId="69" fillId="38" borderId="104" xfId="61" applyFont="1" applyFill="1" applyBorder="1" applyAlignment="1">
      <alignment horizontal="center" vertical="center" wrapText="1"/>
      <protection/>
    </xf>
    <xf numFmtId="0" fontId="67" fillId="0" borderId="31" xfId="0" applyFont="1" applyBorder="1" applyAlignment="1">
      <alignment horizontal="left" vertical="center"/>
    </xf>
    <xf numFmtId="0" fontId="67" fillId="0" borderId="40" xfId="0" applyFont="1" applyBorder="1" applyAlignment="1">
      <alignment horizontal="left" vertical="center"/>
    </xf>
    <xf numFmtId="0" fontId="69" fillId="38" borderId="68" xfId="61" applyFont="1" applyFill="1" applyBorder="1" applyAlignment="1">
      <alignment horizontal="center" vertical="center" wrapText="1"/>
      <protection/>
    </xf>
    <xf numFmtId="10" fontId="75" fillId="37" borderId="0" xfId="61" applyNumberFormat="1" applyFont="1" applyFill="1" applyBorder="1" applyAlignment="1">
      <alignment horizontal="center" vertical="center"/>
      <protection/>
    </xf>
    <xf numFmtId="0" fontId="75" fillId="37" borderId="0" xfId="61" applyFont="1" applyFill="1" applyBorder="1" applyAlignment="1">
      <alignment horizontal="center" vertical="center"/>
      <protection/>
    </xf>
    <xf numFmtId="0" fontId="75" fillId="37" borderId="37" xfId="61" applyFont="1" applyFill="1" applyBorder="1" applyAlignment="1">
      <alignment horizontal="center" vertical="center"/>
      <protection/>
    </xf>
    <xf numFmtId="10" fontId="75" fillId="37" borderId="0" xfId="61" applyNumberFormat="1" applyFont="1" applyFill="1" applyBorder="1" applyAlignment="1">
      <alignment horizontal="center" vertical="center" wrapText="1"/>
      <protection/>
    </xf>
    <xf numFmtId="0" fontId="75" fillId="37" borderId="0" xfId="61" applyFont="1" applyFill="1" applyBorder="1" applyAlignment="1">
      <alignment horizontal="center" vertical="center" wrapText="1"/>
      <protection/>
    </xf>
    <xf numFmtId="10" fontId="75" fillId="37" borderId="46" xfId="61" applyNumberFormat="1" applyFont="1" applyFill="1" applyBorder="1" applyAlignment="1">
      <alignment horizontal="center" vertical="center" wrapText="1"/>
      <protection/>
    </xf>
    <xf numFmtId="0" fontId="75" fillId="37" borderId="37" xfId="61" applyFont="1" applyFill="1" applyBorder="1" applyAlignment="1">
      <alignment horizontal="center" vertical="center" wrapText="1"/>
      <protection/>
    </xf>
    <xf numFmtId="10" fontId="75" fillId="37" borderId="105" xfId="61" applyNumberFormat="1" applyFont="1" applyFill="1" applyBorder="1" applyAlignment="1">
      <alignment horizontal="center" vertical="center" wrapText="1"/>
      <protection/>
    </xf>
    <xf numFmtId="0" fontId="75" fillId="37" borderId="40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32"/>
  <sheetViews>
    <sheetView tabSelected="1" zoomScale="40" zoomScaleNormal="40" zoomScalePageLayoutView="0" workbookViewId="0" topLeftCell="A1">
      <selection activeCell="B2" sqref="B2:C2"/>
    </sheetView>
  </sheetViews>
  <sheetFormatPr defaultColWidth="9.140625" defaultRowHeight="15"/>
  <cols>
    <col min="1" max="1" width="6.421875" style="0" customWidth="1"/>
    <col min="2" max="12" width="16.7109375" style="0" customWidth="1"/>
    <col min="13" max="33" width="9.7109375" style="0" customWidth="1"/>
    <col min="34" max="35" width="44.421875" style="0" customWidth="1"/>
  </cols>
  <sheetData>
    <row r="1" ht="12" customHeight="1" thickBot="1"/>
    <row r="2" spans="2:35" ht="74.25" customHeight="1" thickBot="1">
      <c r="B2" s="170" t="s">
        <v>30</v>
      </c>
      <c r="C2" s="171"/>
      <c r="D2" s="3">
        <v>4</v>
      </c>
      <c r="E2" s="4">
        <v>7</v>
      </c>
      <c r="F2" s="4">
        <v>9</v>
      </c>
      <c r="G2" s="4">
        <v>9</v>
      </c>
      <c r="H2" s="172" t="s">
        <v>37</v>
      </c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4"/>
      <c r="T2" s="27" t="s">
        <v>0</v>
      </c>
      <c r="U2" s="27"/>
      <c r="V2" s="32" t="s">
        <v>24</v>
      </c>
      <c r="W2" s="33"/>
      <c r="X2" s="33"/>
      <c r="Y2" s="34"/>
      <c r="Z2" s="27" t="s">
        <v>1</v>
      </c>
      <c r="AA2" s="27"/>
      <c r="AB2" s="27"/>
      <c r="AC2" s="307"/>
      <c r="AD2" s="308"/>
      <c r="AE2" s="308"/>
      <c r="AF2" s="308"/>
      <c r="AG2" s="308"/>
      <c r="AH2" s="141" t="s">
        <v>2</v>
      </c>
      <c r="AI2" s="305"/>
    </row>
    <row r="3" spans="2:35" ht="70.5" customHeight="1">
      <c r="B3" s="181" t="s">
        <v>105</v>
      </c>
      <c r="C3" s="182"/>
      <c r="D3" s="182"/>
      <c r="E3" s="182"/>
      <c r="F3" s="182"/>
      <c r="G3" s="183"/>
      <c r="H3" s="187" t="s">
        <v>103</v>
      </c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9"/>
      <c r="T3" s="28"/>
      <c r="U3" s="29"/>
      <c r="V3" s="35"/>
      <c r="W3" s="36"/>
      <c r="X3" s="36"/>
      <c r="Y3" s="37"/>
      <c r="Z3" s="29"/>
      <c r="AA3" s="29"/>
      <c r="AB3" s="29"/>
      <c r="AC3" s="309"/>
      <c r="AD3" s="310"/>
      <c r="AE3" s="310"/>
      <c r="AF3" s="310"/>
      <c r="AG3" s="310"/>
      <c r="AH3" s="28"/>
      <c r="AI3" s="306"/>
    </row>
    <row r="4" spans="2:35" ht="70.5" customHeight="1" thickBot="1">
      <c r="B4" s="184"/>
      <c r="C4" s="185"/>
      <c r="D4" s="185"/>
      <c r="E4" s="185"/>
      <c r="F4" s="185"/>
      <c r="G4" s="186"/>
      <c r="H4" s="157" t="s">
        <v>104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8"/>
      <c r="T4" s="30"/>
      <c r="U4" s="31"/>
      <c r="V4" s="38"/>
      <c r="W4" s="39"/>
      <c r="X4" s="39"/>
      <c r="Y4" s="40"/>
      <c r="Z4" s="31"/>
      <c r="AA4" s="31"/>
      <c r="AB4" s="31"/>
      <c r="AC4" s="311"/>
      <c r="AD4" s="312"/>
      <c r="AE4" s="312"/>
      <c r="AF4" s="312"/>
      <c r="AG4" s="312"/>
      <c r="AH4" s="30"/>
      <c r="AI4" s="13" t="s">
        <v>17</v>
      </c>
    </row>
    <row r="5" spans="2:35" ht="84.75" customHeight="1" thickBot="1">
      <c r="B5" s="1" t="s">
        <v>10</v>
      </c>
      <c r="C5" s="175" t="s">
        <v>3</v>
      </c>
      <c r="D5" s="176"/>
      <c r="E5" s="176"/>
      <c r="F5" s="176"/>
      <c r="G5" s="177"/>
      <c r="H5" s="14" t="s">
        <v>4</v>
      </c>
      <c r="I5" s="2" t="s">
        <v>5</v>
      </c>
      <c r="J5" s="14" t="s">
        <v>6</v>
      </c>
      <c r="K5" s="25" t="s">
        <v>100</v>
      </c>
      <c r="L5" s="26"/>
      <c r="M5" s="5" t="s">
        <v>7</v>
      </c>
      <c r="N5" s="6" t="s">
        <v>8</v>
      </c>
      <c r="O5" s="142" t="s">
        <v>35</v>
      </c>
      <c r="P5" s="143"/>
      <c r="Q5" s="143"/>
      <c r="R5" s="143"/>
      <c r="S5" s="143"/>
      <c r="T5" s="143"/>
      <c r="U5" s="143"/>
      <c r="V5" s="144"/>
      <c r="W5" s="142" t="s">
        <v>11</v>
      </c>
      <c r="X5" s="143"/>
      <c r="Y5" s="143"/>
      <c r="Z5" s="143"/>
      <c r="AA5" s="143"/>
      <c r="AB5" s="144"/>
      <c r="AC5" s="143" t="s">
        <v>9</v>
      </c>
      <c r="AD5" s="143"/>
      <c r="AE5" s="143"/>
      <c r="AF5" s="143"/>
      <c r="AG5" s="143"/>
      <c r="AH5" s="145" t="s">
        <v>34</v>
      </c>
      <c r="AI5" s="146"/>
    </row>
    <row r="6" spans="2:35" ht="84.75" customHeight="1" thickTop="1">
      <c r="B6" s="8"/>
      <c r="C6" s="178" t="s">
        <v>81</v>
      </c>
      <c r="D6" s="179"/>
      <c r="E6" s="179"/>
      <c r="F6" s="179"/>
      <c r="G6" s="180"/>
      <c r="H6" s="11" t="s">
        <v>77</v>
      </c>
      <c r="I6" s="12">
        <v>72</v>
      </c>
      <c r="J6" s="11" t="s">
        <v>98</v>
      </c>
      <c r="K6" s="21" t="s">
        <v>99</v>
      </c>
      <c r="L6" s="22"/>
      <c r="M6" s="17" t="s">
        <v>78</v>
      </c>
      <c r="N6" s="18" t="s">
        <v>79</v>
      </c>
      <c r="O6" s="190" t="s">
        <v>84</v>
      </c>
      <c r="P6" s="191"/>
      <c r="Q6" s="191"/>
      <c r="R6" s="191"/>
      <c r="S6" s="191"/>
      <c r="T6" s="191"/>
      <c r="U6" s="191"/>
      <c r="V6" s="192"/>
      <c r="W6" s="106" t="s">
        <v>101</v>
      </c>
      <c r="X6" s="107"/>
      <c r="Y6" s="107"/>
      <c r="Z6" s="107"/>
      <c r="AA6" s="107"/>
      <c r="AB6" s="108"/>
      <c r="AC6" s="109"/>
      <c r="AD6" s="109"/>
      <c r="AE6" s="109"/>
      <c r="AF6" s="109"/>
      <c r="AG6" s="110"/>
      <c r="AH6" s="65" t="s">
        <v>33</v>
      </c>
      <c r="AI6" s="67"/>
    </row>
    <row r="7" spans="2:35" ht="84.75" customHeight="1">
      <c r="B7" s="8"/>
      <c r="C7" s="178" t="s">
        <v>80</v>
      </c>
      <c r="D7" s="179"/>
      <c r="E7" s="179"/>
      <c r="F7" s="179"/>
      <c r="G7" s="180"/>
      <c r="H7" s="11" t="s">
        <v>77</v>
      </c>
      <c r="I7" s="12">
        <v>56</v>
      </c>
      <c r="J7" s="11" t="s">
        <v>98</v>
      </c>
      <c r="K7" s="23" t="s">
        <v>97</v>
      </c>
      <c r="L7" s="24"/>
      <c r="M7" s="17" t="s">
        <v>82</v>
      </c>
      <c r="N7" s="18">
        <v>0</v>
      </c>
      <c r="O7" s="190" t="s">
        <v>83</v>
      </c>
      <c r="P7" s="191"/>
      <c r="Q7" s="191"/>
      <c r="R7" s="191"/>
      <c r="S7" s="191"/>
      <c r="T7" s="191"/>
      <c r="U7" s="191"/>
      <c r="V7" s="192"/>
      <c r="W7" s="106" t="s">
        <v>102</v>
      </c>
      <c r="X7" s="107"/>
      <c r="Y7" s="107"/>
      <c r="Z7" s="107"/>
      <c r="AA7" s="107"/>
      <c r="AB7" s="108"/>
      <c r="AC7" s="109"/>
      <c r="AD7" s="109"/>
      <c r="AE7" s="109"/>
      <c r="AF7" s="109"/>
      <c r="AG7" s="110"/>
      <c r="AH7" s="314" t="s">
        <v>62</v>
      </c>
      <c r="AI7" s="315"/>
    </row>
    <row r="8" spans="2:35" ht="84.75" customHeight="1">
      <c r="B8" s="7"/>
      <c r="C8" s="198"/>
      <c r="D8" s="199"/>
      <c r="E8" s="199"/>
      <c r="F8" s="199"/>
      <c r="G8" s="200"/>
      <c r="H8" s="9"/>
      <c r="I8" s="10"/>
      <c r="J8" s="9"/>
      <c r="K8" s="10"/>
      <c r="L8" s="9"/>
      <c r="M8" s="15"/>
      <c r="N8" s="16"/>
      <c r="O8" s="253"/>
      <c r="P8" s="254"/>
      <c r="Q8" s="254"/>
      <c r="R8" s="254"/>
      <c r="S8" s="254"/>
      <c r="T8" s="254"/>
      <c r="U8" s="254"/>
      <c r="V8" s="255"/>
      <c r="W8" s="102"/>
      <c r="X8" s="103"/>
      <c r="Y8" s="103"/>
      <c r="Z8" s="103"/>
      <c r="AA8" s="103"/>
      <c r="AB8" s="104"/>
      <c r="AC8" s="105"/>
      <c r="AD8" s="105"/>
      <c r="AE8" s="105"/>
      <c r="AF8" s="105"/>
      <c r="AG8" s="105"/>
      <c r="AH8" s="65" t="s">
        <v>63</v>
      </c>
      <c r="AI8" s="67"/>
    </row>
    <row r="9" spans="2:35" ht="84.75" customHeight="1">
      <c r="B9" s="8"/>
      <c r="C9" s="178"/>
      <c r="D9" s="179"/>
      <c r="E9" s="179"/>
      <c r="F9" s="179"/>
      <c r="G9" s="180"/>
      <c r="H9" s="11"/>
      <c r="I9" s="12"/>
      <c r="J9" s="11"/>
      <c r="K9" s="19"/>
      <c r="L9" s="11"/>
      <c r="M9" s="17"/>
      <c r="N9" s="18"/>
      <c r="O9" s="190"/>
      <c r="P9" s="191"/>
      <c r="Q9" s="191"/>
      <c r="R9" s="191"/>
      <c r="S9" s="191"/>
      <c r="T9" s="191"/>
      <c r="U9" s="191"/>
      <c r="V9" s="192"/>
      <c r="W9" s="106"/>
      <c r="X9" s="107"/>
      <c r="Y9" s="107"/>
      <c r="Z9" s="107"/>
      <c r="AA9" s="107"/>
      <c r="AB9" s="108"/>
      <c r="AC9" s="109"/>
      <c r="AD9" s="109"/>
      <c r="AE9" s="109"/>
      <c r="AF9" s="109"/>
      <c r="AG9" s="110"/>
      <c r="AH9" s="65" t="s">
        <v>64</v>
      </c>
      <c r="AI9" s="67"/>
    </row>
    <row r="10" spans="2:35" ht="84.75" customHeight="1" thickBot="1">
      <c r="B10" s="8"/>
      <c r="C10" s="178"/>
      <c r="D10" s="179"/>
      <c r="E10" s="179"/>
      <c r="F10" s="179"/>
      <c r="G10" s="180"/>
      <c r="H10" s="11"/>
      <c r="I10" s="12"/>
      <c r="J10" s="11"/>
      <c r="K10" s="19"/>
      <c r="L10" s="20"/>
      <c r="M10" s="17"/>
      <c r="N10" s="18"/>
      <c r="O10" s="190"/>
      <c r="P10" s="191"/>
      <c r="Q10" s="191"/>
      <c r="R10" s="191"/>
      <c r="S10" s="191"/>
      <c r="T10" s="191"/>
      <c r="U10" s="191"/>
      <c r="V10" s="192"/>
      <c r="W10" s="106"/>
      <c r="X10" s="107"/>
      <c r="Y10" s="107"/>
      <c r="Z10" s="107"/>
      <c r="AA10" s="107"/>
      <c r="AB10" s="108"/>
      <c r="AC10" s="109"/>
      <c r="AD10" s="109"/>
      <c r="AE10" s="109"/>
      <c r="AF10" s="109"/>
      <c r="AG10" s="110"/>
      <c r="AH10" s="65"/>
      <c r="AI10" s="67"/>
    </row>
    <row r="11" spans="2:35" ht="59.25" customHeight="1">
      <c r="B11" s="131">
        <v>38739</v>
      </c>
      <c r="C11" s="132"/>
      <c r="D11" s="132"/>
      <c r="E11" s="132"/>
      <c r="F11" s="201"/>
      <c r="G11" s="131">
        <v>41658</v>
      </c>
      <c r="H11" s="132"/>
      <c r="I11" s="132"/>
      <c r="J11" s="132"/>
      <c r="K11" s="132"/>
      <c r="L11" s="196" t="s">
        <v>12</v>
      </c>
      <c r="M11" s="138" t="s">
        <v>18</v>
      </c>
      <c r="N11" s="138"/>
      <c r="O11" s="138"/>
      <c r="P11" s="256" t="s">
        <v>19</v>
      </c>
      <c r="Q11" s="257"/>
      <c r="R11" s="257"/>
      <c r="S11" s="256" t="s">
        <v>20</v>
      </c>
      <c r="T11" s="257"/>
      <c r="U11" s="257"/>
      <c r="V11" s="256" t="s">
        <v>21</v>
      </c>
      <c r="W11" s="257"/>
      <c r="X11" s="257"/>
      <c r="Y11" s="256" t="s">
        <v>22</v>
      </c>
      <c r="Z11" s="257"/>
      <c r="AA11" s="313"/>
      <c r="AB11" s="256" t="s">
        <v>23</v>
      </c>
      <c r="AC11" s="257"/>
      <c r="AD11" s="313"/>
      <c r="AE11" s="256" t="s">
        <v>32</v>
      </c>
      <c r="AF11" s="257"/>
      <c r="AG11" s="316"/>
      <c r="AH11" s="65"/>
      <c r="AI11" s="67"/>
    </row>
    <row r="12" spans="2:35" ht="59.25" customHeight="1" thickBot="1">
      <c r="B12" s="128" t="s">
        <v>65</v>
      </c>
      <c r="C12" s="129"/>
      <c r="D12" s="129"/>
      <c r="E12" s="129"/>
      <c r="F12" s="130"/>
      <c r="G12" s="128" t="s">
        <v>73</v>
      </c>
      <c r="H12" s="129"/>
      <c r="I12" s="129"/>
      <c r="J12" s="129"/>
      <c r="K12" s="129"/>
      <c r="L12" s="197"/>
      <c r="M12" s="317">
        <v>0.6375</v>
      </c>
      <c r="N12" s="318"/>
      <c r="O12" s="319"/>
      <c r="P12" s="320">
        <v>0.5258</v>
      </c>
      <c r="Q12" s="321"/>
      <c r="R12" s="321"/>
      <c r="S12" s="322">
        <v>0.5517</v>
      </c>
      <c r="T12" s="321"/>
      <c r="U12" s="321"/>
      <c r="V12" s="322">
        <v>0.5165</v>
      </c>
      <c r="W12" s="321"/>
      <c r="X12" s="321"/>
      <c r="Y12" s="322">
        <v>0.5185</v>
      </c>
      <c r="Z12" s="321"/>
      <c r="AA12" s="323"/>
      <c r="AB12" s="320">
        <v>0.5581</v>
      </c>
      <c r="AC12" s="321"/>
      <c r="AD12" s="321"/>
      <c r="AE12" s="324">
        <v>0.5504</v>
      </c>
      <c r="AF12" s="321"/>
      <c r="AG12" s="325"/>
      <c r="AH12" s="136" t="s">
        <v>26</v>
      </c>
      <c r="AI12" s="137"/>
    </row>
    <row r="13" spans="2:35" ht="59.25" customHeight="1">
      <c r="B13" s="65" t="s">
        <v>66</v>
      </c>
      <c r="C13" s="66"/>
      <c r="D13" s="66"/>
      <c r="E13" s="66"/>
      <c r="F13" s="67"/>
      <c r="G13" s="65" t="s">
        <v>74</v>
      </c>
      <c r="H13" s="66"/>
      <c r="I13" s="66"/>
      <c r="J13" s="66"/>
      <c r="K13" s="67"/>
      <c r="L13" s="158" t="s">
        <v>15</v>
      </c>
      <c r="M13" s="258">
        <v>5276</v>
      </c>
      <c r="N13" s="259"/>
      <c r="O13" s="260"/>
      <c r="P13" s="210">
        <v>5375</v>
      </c>
      <c r="Q13" s="134"/>
      <c r="R13" s="134"/>
      <c r="S13" s="133">
        <v>5654</v>
      </c>
      <c r="T13" s="134"/>
      <c r="U13" s="134"/>
      <c r="V13" s="133">
        <v>5935</v>
      </c>
      <c r="W13" s="134"/>
      <c r="X13" s="134"/>
      <c r="Y13" s="133">
        <v>6722</v>
      </c>
      <c r="Z13" s="134"/>
      <c r="AA13" s="147"/>
      <c r="AB13" s="133">
        <v>7155</v>
      </c>
      <c r="AC13" s="134"/>
      <c r="AD13" s="134"/>
      <c r="AE13" s="133">
        <v>5829</v>
      </c>
      <c r="AF13" s="134"/>
      <c r="AG13" s="135"/>
      <c r="AH13" s="139" t="s">
        <v>60</v>
      </c>
      <c r="AI13" s="140"/>
    </row>
    <row r="14" spans="2:35" ht="59.25" customHeight="1">
      <c r="B14" s="44">
        <v>16764</v>
      </c>
      <c r="C14" s="45"/>
      <c r="D14" s="45"/>
      <c r="E14" s="45"/>
      <c r="F14" s="46"/>
      <c r="G14" s="44">
        <v>19839</v>
      </c>
      <c r="H14" s="45"/>
      <c r="I14" s="45"/>
      <c r="J14" s="45"/>
      <c r="K14" s="46"/>
      <c r="L14" s="159"/>
      <c r="M14" s="261">
        <v>0.19</v>
      </c>
      <c r="N14" s="262"/>
      <c r="O14" s="263"/>
      <c r="P14" s="86">
        <v>0.24</v>
      </c>
      <c r="Q14" s="87"/>
      <c r="R14" s="87"/>
      <c r="S14" s="86">
        <v>0.228</v>
      </c>
      <c r="T14" s="87"/>
      <c r="U14" s="87"/>
      <c r="V14" s="86">
        <v>0.264</v>
      </c>
      <c r="W14" s="87"/>
      <c r="X14" s="87"/>
      <c r="Y14" s="86">
        <f>6722/23597</f>
        <v>0.2848667203458067</v>
      </c>
      <c r="Z14" s="87"/>
      <c r="AA14" s="114"/>
      <c r="AB14" s="86">
        <f>7155/25004</f>
        <v>0.2861542153255479</v>
      </c>
      <c r="AC14" s="87"/>
      <c r="AD14" s="87"/>
      <c r="AE14" s="86">
        <f>5829/26339</f>
        <v>0.22130680739587683</v>
      </c>
      <c r="AF14" s="87"/>
      <c r="AG14" s="113"/>
      <c r="AH14" s="244" t="s">
        <v>43</v>
      </c>
      <c r="AI14" s="245"/>
    </row>
    <row r="15" spans="2:35" ht="59.25" customHeight="1">
      <c r="B15" s="62">
        <f>16764/32147</f>
        <v>0.5214794537592933</v>
      </c>
      <c r="C15" s="63"/>
      <c r="D15" s="63"/>
      <c r="E15" s="63"/>
      <c r="F15" s="64"/>
      <c r="G15" s="62">
        <f>19839/35523</f>
        <v>0.5584832362131577</v>
      </c>
      <c r="H15" s="63"/>
      <c r="I15" s="63"/>
      <c r="J15" s="63"/>
      <c r="K15" s="64"/>
      <c r="L15" s="166" t="s">
        <v>28</v>
      </c>
      <c r="M15" s="264">
        <v>5531</v>
      </c>
      <c r="N15" s="235"/>
      <c r="O15" s="236"/>
      <c r="P15" s="116">
        <v>3685</v>
      </c>
      <c r="Q15" s="99"/>
      <c r="R15" s="99"/>
      <c r="S15" s="98">
        <v>5017</v>
      </c>
      <c r="T15" s="99"/>
      <c r="U15" s="99"/>
      <c r="V15" s="98">
        <v>4454</v>
      </c>
      <c r="W15" s="99"/>
      <c r="X15" s="99"/>
      <c r="Y15" s="98">
        <v>3558</v>
      </c>
      <c r="Z15" s="99"/>
      <c r="AA15" s="115"/>
      <c r="AB15" s="116">
        <v>3907</v>
      </c>
      <c r="AC15" s="99"/>
      <c r="AD15" s="99"/>
      <c r="AE15" s="98">
        <v>5789</v>
      </c>
      <c r="AF15" s="99"/>
      <c r="AG15" s="278"/>
      <c r="AH15" s="244" t="s">
        <v>45</v>
      </c>
      <c r="AI15" s="246"/>
    </row>
    <row r="16" spans="2:35" ht="59.25" customHeight="1" thickBot="1">
      <c r="B16" s="65" t="s">
        <v>67</v>
      </c>
      <c r="C16" s="66"/>
      <c r="D16" s="66"/>
      <c r="E16" s="66"/>
      <c r="F16" s="67"/>
      <c r="G16" s="65" t="s">
        <v>75</v>
      </c>
      <c r="H16" s="66"/>
      <c r="I16" s="66"/>
      <c r="J16" s="66"/>
      <c r="K16" s="67"/>
      <c r="L16" s="167"/>
      <c r="M16" s="265">
        <v>0.199</v>
      </c>
      <c r="N16" s="95"/>
      <c r="O16" s="127"/>
      <c r="P16" s="94">
        <v>0.165</v>
      </c>
      <c r="Q16" s="95"/>
      <c r="R16" s="95"/>
      <c r="S16" s="94">
        <v>0.202</v>
      </c>
      <c r="T16" s="95"/>
      <c r="U16" s="95"/>
      <c r="V16" s="94">
        <v>0.198</v>
      </c>
      <c r="W16" s="95"/>
      <c r="X16" s="95"/>
      <c r="Y16" s="94">
        <f>3558/23597</f>
        <v>0.1507818790524219</v>
      </c>
      <c r="Z16" s="95"/>
      <c r="AA16" s="127"/>
      <c r="AB16" s="119">
        <f>3907/25004</f>
        <v>0.15625499920012798</v>
      </c>
      <c r="AC16" s="95"/>
      <c r="AD16" s="95"/>
      <c r="AE16" s="94">
        <f>5789/26339</f>
        <v>0.21978814685447434</v>
      </c>
      <c r="AF16" s="95"/>
      <c r="AG16" s="279"/>
      <c r="AH16" s="244" t="s">
        <v>50</v>
      </c>
      <c r="AI16" s="246"/>
    </row>
    <row r="17" spans="2:35" ht="59.25" customHeight="1">
      <c r="B17" s="44">
        <v>11029</v>
      </c>
      <c r="C17" s="45"/>
      <c r="D17" s="45"/>
      <c r="E17" s="45"/>
      <c r="F17" s="46"/>
      <c r="G17" s="44">
        <v>15864</v>
      </c>
      <c r="H17" s="45"/>
      <c r="I17" s="45"/>
      <c r="J17" s="45"/>
      <c r="K17" s="46"/>
      <c r="L17" s="164" t="s">
        <v>31</v>
      </c>
      <c r="M17" s="266">
        <f>5276+5531</f>
        <v>10807</v>
      </c>
      <c r="N17" s="267"/>
      <c r="O17" s="268"/>
      <c r="P17" s="121">
        <f>5375+3685</f>
        <v>9060</v>
      </c>
      <c r="Q17" s="112"/>
      <c r="R17" s="112"/>
      <c r="S17" s="111">
        <f>5654+5017</f>
        <v>10671</v>
      </c>
      <c r="T17" s="112"/>
      <c r="U17" s="112"/>
      <c r="V17" s="111">
        <f>5935+4454</f>
        <v>10389</v>
      </c>
      <c r="W17" s="112"/>
      <c r="X17" s="112"/>
      <c r="Y17" s="111">
        <f>6722+3558</f>
        <v>10280</v>
      </c>
      <c r="Z17" s="112"/>
      <c r="AA17" s="120"/>
      <c r="AB17" s="121">
        <f>7155+3907</f>
        <v>11062</v>
      </c>
      <c r="AC17" s="112"/>
      <c r="AD17" s="112"/>
      <c r="AE17" s="111">
        <f>5829+5789</f>
        <v>11618</v>
      </c>
      <c r="AF17" s="112"/>
      <c r="AG17" s="280"/>
      <c r="AH17" s="244" t="s">
        <v>44</v>
      </c>
      <c r="AI17" s="246"/>
    </row>
    <row r="18" spans="2:35" ht="59.25" customHeight="1" thickBot="1">
      <c r="B18" s="62">
        <f>11029/32147</f>
        <v>0.3430802252154167</v>
      </c>
      <c r="C18" s="63"/>
      <c r="D18" s="63"/>
      <c r="E18" s="63"/>
      <c r="F18" s="64"/>
      <c r="G18" s="62">
        <f>15864/35523</f>
        <v>0.4465839033865383</v>
      </c>
      <c r="H18" s="63"/>
      <c r="I18" s="63"/>
      <c r="J18" s="63"/>
      <c r="K18" s="64"/>
      <c r="L18" s="165"/>
      <c r="M18" s="161">
        <v>0.389</v>
      </c>
      <c r="N18" s="162"/>
      <c r="O18" s="163"/>
      <c r="P18" s="49">
        <v>0.405</v>
      </c>
      <c r="Q18" s="50"/>
      <c r="R18" s="50"/>
      <c r="S18" s="49">
        <v>0.43</v>
      </c>
      <c r="T18" s="50"/>
      <c r="U18" s="50"/>
      <c r="V18" s="49">
        <v>0.462</v>
      </c>
      <c r="W18" s="50"/>
      <c r="X18" s="50"/>
      <c r="Y18" s="49">
        <f>10280/23597</f>
        <v>0.4356485993982286</v>
      </c>
      <c r="Z18" s="50"/>
      <c r="AA18" s="51"/>
      <c r="AB18" s="126">
        <f>11062/25004</f>
        <v>0.4424092145256759</v>
      </c>
      <c r="AC18" s="50"/>
      <c r="AD18" s="50"/>
      <c r="AE18" s="49">
        <f>11681/26339</f>
        <v>0.4434868446030601</v>
      </c>
      <c r="AF18" s="50"/>
      <c r="AG18" s="281"/>
      <c r="AH18" s="244" t="s">
        <v>42</v>
      </c>
      <c r="AI18" s="246"/>
    </row>
    <row r="19" spans="2:35" ht="59.25" customHeight="1">
      <c r="B19" s="193" t="s">
        <v>68</v>
      </c>
      <c r="C19" s="194"/>
      <c r="D19" s="194"/>
      <c r="E19" s="194"/>
      <c r="F19" s="195"/>
      <c r="G19" s="41" t="s">
        <v>76</v>
      </c>
      <c r="H19" s="42"/>
      <c r="I19" s="42"/>
      <c r="J19" s="42"/>
      <c r="K19" s="43"/>
      <c r="L19" s="168" t="s">
        <v>16</v>
      </c>
      <c r="M19" s="234">
        <v>814</v>
      </c>
      <c r="N19" s="235"/>
      <c r="O19" s="236"/>
      <c r="P19" s="116">
        <v>1195</v>
      </c>
      <c r="Q19" s="99"/>
      <c r="R19" s="99"/>
      <c r="S19" s="98">
        <v>1104</v>
      </c>
      <c r="T19" s="99"/>
      <c r="U19" s="99"/>
      <c r="V19" s="98">
        <v>884</v>
      </c>
      <c r="W19" s="99"/>
      <c r="X19" s="99"/>
      <c r="Y19" s="122" t="s">
        <v>38</v>
      </c>
      <c r="Z19" s="123"/>
      <c r="AA19" s="124"/>
      <c r="AB19" s="122" t="s">
        <v>41</v>
      </c>
      <c r="AC19" s="123"/>
      <c r="AD19" s="123"/>
      <c r="AE19" s="282"/>
      <c r="AF19" s="283"/>
      <c r="AG19" s="284"/>
      <c r="AH19" s="244" t="s">
        <v>48</v>
      </c>
      <c r="AI19" s="246"/>
    </row>
    <row r="20" spans="2:35" ht="59.25" customHeight="1">
      <c r="B20" s="44">
        <v>4354</v>
      </c>
      <c r="C20" s="45"/>
      <c r="D20" s="45"/>
      <c r="E20" s="45"/>
      <c r="F20" s="46"/>
      <c r="G20" s="232" t="s">
        <v>85</v>
      </c>
      <c r="H20" s="233"/>
      <c r="I20" s="233"/>
      <c r="J20" s="233"/>
      <c r="K20" s="233"/>
      <c r="L20" s="169"/>
      <c r="M20" s="237">
        <v>0.029</v>
      </c>
      <c r="N20" s="238"/>
      <c r="O20" s="239"/>
      <c r="P20" s="100">
        <v>0.053</v>
      </c>
      <c r="Q20" s="101"/>
      <c r="R20" s="101"/>
      <c r="S20" s="100">
        <v>0.045</v>
      </c>
      <c r="T20" s="101"/>
      <c r="U20" s="101"/>
      <c r="V20" s="100">
        <v>0.039</v>
      </c>
      <c r="W20" s="101"/>
      <c r="X20" s="101"/>
      <c r="Y20" s="117">
        <f>203/23597</f>
        <v>0.008602788490062296</v>
      </c>
      <c r="Z20" s="118"/>
      <c r="AA20" s="125"/>
      <c r="AB20" s="117">
        <f>343/25004</f>
        <v>0.013717805151175811</v>
      </c>
      <c r="AC20" s="118"/>
      <c r="AD20" s="118"/>
      <c r="AE20" s="296"/>
      <c r="AF20" s="297"/>
      <c r="AG20" s="298"/>
      <c r="AH20" s="244" t="s">
        <v>47</v>
      </c>
      <c r="AI20" s="246"/>
    </row>
    <row r="21" spans="2:35" ht="59.25" customHeight="1" thickBot="1">
      <c r="B21" s="62">
        <f>4354/32147</f>
        <v>0.13544032102529008</v>
      </c>
      <c r="C21" s="63"/>
      <c r="D21" s="63"/>
      <c r="E21" s="63"/>
      <c r="F21" s="64"/>
      <c r="G21" s="59" t="s">
        <v>89</v>
      </c>
      <c r="H21" s="60"/>
      <c r="I21" s="60"/>
      <c r="J21" s="60"/>
      <c r="K21" s="61"/>
      <c r="L21" s="225" t="s">
        <v>27</v>
      </c>
      <c r="M21" s="240"/>
      <c r="N21" s="79"/>
      <c r="O21" s="80"/>
      <c r="P21" s="160">
        <v>166</v>
      </c>
      <c r="Q21" s="97"/>
      <c r="R21" s="97"/>
      <c r="S21" s="96">
        <v>3478</v>
      </c>
      <c r="T21" s="97"/>
      <c r="U21" s="97"/>
      <c r="V21" s="96">
        <v>2208</v>
      </c>
      <c r="W21" s="97"/>
      <c r="X21" s="97"/>
      <c r="Y21" s="96">
        <v>2185</v>
      </c>
      <c r="Z21" s="97"/>
      <c r="AA21" s="273"/>
      <c r="AB21" s="269">
        <v>1732</v>
      </c>
      <c r="AC21" s="270"/>
      <c r="AD21" s="270"/>
      <c r="AE21" s="269">
        <v>1122</v>
      </c>
      <c r="AF21" s="270"/>
      <c r="AG21" s="299"/>
      <c r="AH21" s="244" t="s">
        <v>49</v>
      </c>
      <c r="AI21" s="246"/>
    </row>
    <row r="22" spans="2:35" ht="59.25" customHeight="1" thickBot="1">
      <c r="B22" s="131">
        <v>40202</v>
      </c>
      <c r="C22" s="132"/>
      <c r="D22" s="132"/>
      <c r="E22" s="132"/>
      <c r="F22" s="201"/>
      <c r="G22" s="70" t="s">
        <v>90</v>
      </c>
      <c r="H22" s="71"/>
      <c r="I22" s="71"/>
      <c r="J22" s="71"/>
      <c r="K22" s="72"/>
      <c r="L22" s="225"/>
      <c r="M22" s="241"/>
      <c r="N22" s="242"/>
      <c r="O22" s="243"/>
      <c r="P22" s="94">
        <v>0.007</v>
      </c>
      <c r="Q22" s="95"/>
      <c r="R22" s="95"/>
      <c r="S22" s="94">
        <v>0.14</v>
      </c>
      <c r="T22" s="95"/>
      <c r="U22" s="95"/>
      <c r="V22" s="94">
        <v>0.098</v>
      </c>
      <c r="W22" s="95"/>
      <c r="X22" s="95"/>
      <c r="Y22" s="94">
        <f>2185/23597</f>
        <v>0.09259651650633555</v>
      </c>
      <c r="Z22" s="95"/>
      <c r="AA22" s="127"/>
      <c r="AB22" s="271">
        <f>1732/25004</f>
        <v>0.06926891697328427</v>
      </c>
      <c r="AC22" s="272"/>
      <c r="AD22" s="272"/>
      <c r="AE22" s="300">
        <f>1122/26339</f>
        <v>0.042598428186339646</v>
      </c>
      <c r="AF22" s="272"/>
      <c r="AG22" s="301"/>
      <c r="AH22" s="244" t="s">
        <v>46</v>
      </c>
      <c r="AI22" s="245"/>
    </row>
    <row r="23" spans="2:35" ht="59.25" customHeight="1">
      <c r="B23" s="128" t="s">
        <v>69</v>
      </c>
      <c r="C23" s="129"/>
      <c r="D23" s="129"/>
      <c r="E23" s="129"/>
      <c r="F23" s="130"/>
      <c r="G23" s="70" t="s">
        <v>91</v>
      </c>
      <c r="H23" s="71"/>
      <c r="I23" s="71"/>
      <c r="J23" s="71"/>
      <c r="K23" s="72"/>
      <c r="L23" s="223" t="s">
        <v>29</v>
      </c>
      <c r="M23" s="226">
        <f>10801+3054+447+1655</f>
        <v>15957</v>
      </c>
      <c r="N23" s="91"/>
      <c r="O23" s="227"/>
      <c r="P23" s="152">
        <f>4613+5312+370+1055</f>
        <v>11350</v>
      </c>
      <c r="Q23" s="91"/>
      <c r="R23" s="91"/>
      <c r="S23" s="90">
        <f>2088+2921+2263+1819</f>
        <v>9091</v>
      </c>
      <c r="T23" s="91"/>
      <c r="U23" s="91"/>
      <c r="V23" s="90">
        <f>1600+4691+1563</f>
        <v>7854</v>
      </c>
      <c r="W23" s="91"/>
      <c r="X23" s="91"/>
      <c r="Y23" s="90">
        <f>2286+3314+2281+2889</f>
        <v>10770</v>
      </c>
      <c r="Z23" s="91"/>
      <c r="AA23" s="227"/>
      <c r="AB23" s="152">
        <f>3302+3318+765+3511</f>
        <v>10896</v>
      </c>
      <c r="AC23" s="91"/>
      <c r="AD23" s="91"/>
      <c r="AE23" s="90">
        <f>4254+3104+3310+2623</f>
        <v>13291</v>
      </c>
      <c r="AF23" s="91"/>
      <c r="AG23" s="302"/>
      <c r="AH23" s="249" t="s">
        <v>61</v>
      </c>
      <c r="AI23" s="250"/>
    </row>
    <row r="24" spans="2:35" ht="59.25" customHeight="1" thickBot="1">
      <c r="B24" s="65" t="s">
        <v>70</v>
      </c>
      <c r="C24" s="66"/>
      <c r="D24" s="66"/>
      <c r="E24" s="66"/>
      <c r="F24" s="67"/>
      <c r="G24" s="73" t="s">
        <v>92</v>
      </c>
      <c r="H24" s="60"/>
      <c r="I24" s="60"/>
      <c r="J24" s="60"/>
      <c r="K24" s="61"/>
      <c r="L24" s="224"/>
      <c r="M24" s="228">
        <v>0.575</v>
      </c>
      <c r="N24" s="93"/>
      <c r="O24" s="229"/>
      <c r="P24" s="211">
        <v>0.507</v>
      </c>
      <c r="Q24" s="93"/>
      <c r="R24" s="93"/>
      <c r="S24" s="92">
        <v>0.366</v>
      </c>
      <c r="T24" s="93"/>
      <c r="U24" s="93"/>
      <c r="V24" s="92">
        <v>0.348</v>
      </c>
      <c r="W24" s="93"/>
      <c r="X24" s="93"/>
      <c r="Y24" s="92">
        <f>10770/23597</f>
        <v>0.45641395092596515</v>
      </c>
      <c r="Z24" s="93"/>
      <c r="AA24" s="229"/>
      <c r="AB24" s="211">
        <f>10896/25004</f>
        <v>0.4357702767557191</v>
      </c>
      <c r="AC24" s="93"/>
      <c r="AD24" s="93"/>
      <c r="AE24" s="92">
        <f>13291/26339</f>
        <v>0.50461293139451</v>
      </c>
      <c r="AF24" s="93"/>
      <c r="AG24" s="303"/>
      <c r="AH24" s="244" t="s">
        <v>53</v>
      </c>
      <c r="AI24" s="246"/>
    </row>
    <row r="25" spans="2:35" ht="59.25" customHeight="1">
      <c r="B25" s="44">
        <v>17950</v>
      </c>
      <c r="C25" s="45"/>
      <c r="D25" s="45"/>
      <c r="E25" s="45"/>
      <c r="F25" s="46"/>
      <c r="G25" s="232" t="s">
        <v>86</v>
      </c>
      <c r="H25" s="233"/>
      <c r="I25" s="233"/>
      <c r="J25" s="233"/>
      <c r="K25" s="233"/>
      <c r="L25" s="167" t="s">
        <v>25</v>
      </c>
      <c r="M25" s="216">
        <v>10801</v>
      </c>
      <c r="N25" s="55"/>
      <c r="O25" s="217"/>
      <c r="P25" s="153">
        <v>4613</v>
      </c>
      <c r="Q25" s="55"/>
      <c r="R25" s="55"/>
      <c r="S25" s="54">
        <v>2088</v>
      </c>
      <c r="T25" s="55"/>
      <c r="U25" s="55"/>
      <c r="V25" s="54">
        <v>1600</v>
      </c>
      <c r="W25" s="55"/>
      <c r="X25" s="55"/>
      <c r="Y25" s="54">
        <v>2286</v>
      </c>
      <c r="Z25" s="55"/>
      <c r="AA25" s="217"/>
      <c r="AB25" s="153">
        <v>3302</v>
      </c>
      <c r="AC25" s="55"/>
      <c r="AD25" s="55"/>
      <c r="AE25" s="275" t="s">
        <v>39</v>
      </c>
      <c r="AF25" s="276"/>
      <c r="AG25" s="277"/>
      <c r="AH25" s="244" t="s">
        <v>54</v>
      </c>
      <c r="AI25" s="246"/>
    </row>
    <row r="26" spans="2:35" ht="59.25" customHeight="1">
      <c r="B26" s="62">
        <f>17950/34312</f>
        <v>0.523140592212637</v>
      </c>
      <c r="C26" s="63"/>
      <c r="D26" s="63"/>
      <c r="E26" s="63"/>
      <c r="F26" s="64"/>
      <c r="G26" s="70" t="s">
        <v>93</v>
      </c>
      <c r="H26" s="71"/>
      <c r="I26" s="71"/>
      <c r="J26" s="71"/>
      <c r="K26" s="72"/>
      <c r="L26" s="167"/>
      <c r="M26" s="218">
        <v>0.389</v>
      </c>
      <c r="N26" s="87"/>
      <c r="O26" s="114"/>
      <c r="P26" s="154">
        <v>0.206</v>
      </c>
      <c r="Q26" s="87"/>
      <c r="R26" s="87"/>
      <c r="S26" s="86">
        <v>0.084</v>
      </c>
      <c r="T26" s="87"/>
      <c r="U26" s="87"/>
      <c r="V26" s="86">
        <v>0.071</v>
      </c>
      <c r="W26" s="87"/>
      <c r="X26" s="87"/>
      <c r="Y26" s="86">
        <f>2286/23597</f>
        <v>0.09687672161715473</v>
      </c>
      <c r="Z26" s="87"/>
      <c r="AA26" s="114"/>
      <c r="AB26" s="154">
        <f>3302/25004</f>
        <v>0.1320588705807071</v>
      </c>
      <c r="AC26" s="87"/>
      <c r="AD26" s="87"/>
      <c r="AE26" s="285">
        <f>4254/26339</f>
        <v>0.16150954857815406</v>
      </c>
      <c r="AF26" s="286"/>
      <c r="AG26" s="287"/>
      <c r="AH26" s="244" t="s">
        <v>57</v>
      </c>
      <c r="AI26" s="246"/>
    </row>
    <row r="27" spans="2:35" ht="59.25" customHeight="1">
      <c r="B27" s="65" t="s">
        <v>71</v>
      </c>
      <c r="C27" s="66"/>
      <c r="D27" s="66"/>
      <c r="E27" s="66"/>
      <c r="F27" s="67"/>
      <c r="G27" s="73" t="s">
        <v>94</v>
      </c>
      <c r="H27" s="60"/>
      <c r="I27" s="60"/>
      <c r="J27" s="60"/>
      <c r="K27" s="61"/>
      <c r="L27" s="212" t="s">
        <v>13</v>
      </c>
      <c r="M27" s="219">
        <v>3054</v>
      </c>
      <c r="N27" s="89"/>
      <c r="O27" s="220"/>
      <c r="P27" s="155">
        <v>5312</v>
      </c>
      <c r="Q27" s="89"/>
      <c r="R27" s="89"/>
      <c r="S27" s="88">
        <v>2921</v>
      </c>
      <c r="T27" s="89"/>
      <c r="U27" s="89"/>
      <c r="V27" s="88">
        <v>4691</v>
      </c>
      <c r="W27" s="89"/>
      <c r="X27" s="89"/>
      <c r="Y27" s="88">
        <v>3314</v>
      </c>
      <c r="Z27" s="89"/>
      <c r="AA27" s="220"/>
      <c r="AB27" s="155">
        <v>3318</v>
      </c>
      <c r="AC27" s="89"/>
      <c r="AD27" s="89"/>
      <c r="AE27" s="88">
        <v>3104</v>
      </c>
      <c r="AF27" s="89"/>
      <c r="AG27" s="288"/>
      <c r="AH27" s="244" t="s">
        <v>52</v>
      </c>
      <c r="AI27" s="246"/>
    </row>
    <row r="28" spans="2:35" ht="59.25" customHeight="1">
      <c r="B28" s="44">
        <v>16362</v>
      </c>
      <c r="C28" s="45"/>
      <c r="D28" s="45"/>
      <c r="E28" s="45"/>
      <c r="F28" s="46"/>
      <c r="G28" s="232" t="s">
        <v>87</v>
      </c>
      <c r="H28" s="233"/>
      <c r="I28" s="233"/>
      <c r="J28" s="233"/>
      <c r="K28" s="233"/>
      <c r="L28" s="158"/>
      <c r="M28" s="221">
        <v>0.11</v>
      </c>
      <c r="N28" s="53"/>
      <c r="O28" s="222"/>
      <c r="P28" s="156">
        <v>0.237</v>
      </c>
      <c r="Q28" s="53"/>
      <c r="R28" s="53"/>
      <c r="S28" s="52">
        <v>0.118</v>
      </c>
      <c r="T28" s="53"/>
      <c r="U28" s="53"/>
      <c r="V28" s="52">
        <v>0.208</v>
      </c>
      <c r="W28" s="53"/>
      <c r="X28" s="53"/>
      <c r="Y28" s="52">
        <f>3314/23597</f>
        <v>0.14044158155697758</v>
      </c>
      <c r="Z28" s="53"/>
      <c r="AA28" s="222"/>
      <c r="AB28" s="156">
        <f>3318/25004</f>
        <v>0.13269876819708848</v>
      </c>
      <c r="AC28" s="53"/>
      <c r="AD28" s="53"/>
      <c r="AE28" s="52">
        <f>3104/26339</f>
        <v>0.11784805801283268</v>
      </c>
      <c r="AF28" s="53"/>
      <c r="AG28" s="274"/>
      <c r="AH28" s="244" t="s">
        <v>56</v>
      </c>
      <c r="AI28" s="246"/>
    </row>
    <row r="29" spans="2:35" ht="59.25" customHeight="1">
      <c r="B29" s="62">
        <f>16362/34312</f>
        <v>0.476859407787363</v>
      </c>
      <c r="C29" s="63"/>
      <c r="D29" s="63"/>
      <c r="E29" s="63"/>
      <c r="F29" s="64"/>
      <c r="G29" s="70" t="s">
        <v>95</v>
      </c>
      <c r="H29" s="71"/>
      <c r="I29" s="71"/>
      <c r="J29" s="71"/>
      <c r="K29" s="72"/>
      <c r="L29" s="214" t="s">
        <v>36</v>
      </c>
      <c r="M29" s="202">
        <v>447</v>
      </c>
      <c r="N29" s="77"/>
      <c r="O29" s="203"/>
      <c r="P29" s="149">
        <v>370</v>
      </c>
      <c r="Q29" s="77"/>
      <c r="R29" s="77"/>
      <c r="S29" s="76">
        <v>2263</v>
      </c>
      <c r="T29" s="77"/>
      <c r="U29" s="77"/>
      <c r="V29" s="78"/>
      <c r="W29" s="79"/>
      <c r="X29" s="80"/>
      <c r="Y29" s="76">
        <v>2281</v>
      </c>
      <c r="Z29" s="77"/>
      <c r="AA29" s="203"/>
      <c r="AB29" s="149">
        <v>765</v>
      </c>
      <c r="AC29" s="77"/>
      <c r="AD29" s="77"/>
      <c r="AE29" s="289" t="s">
        <v>40</v>
      </c>
      <c r="AF29" s="290"/>
      <c r="AG29" s="291"/>
      <c r="AH29" s="244" t="s">
        <v>58</v>
      </c>
      <c r="AI29" s="245"/>
    </row>
    <row r="30" spans="2:35" ht="59.25" customHeight="1">
      <c r="B30" s="41" t="s">
        <v>72</v>
      </c>
      <c r="C30" s="42"/>
      <c r="D30" s="42"/>
      <c r="E30" s="42"/>
      <c r="F30" s="43"/>
      <c r="G30" s="73" t="s">
        <v>96</v>
      </c>
      <c r="H30" s="60"/>
      <c r="I30" s="60"/>
      <c r="J30" s="60"/>
      <c r="K30" s="61"/>
      <c r="L30" s="215"/>
      <c r="M30" s="204">
        <v>0.016</v>
      </c>
      <c r="N30" s="82"/>
      <c r="O30" s="205"/>
      <c r="P30" s="150">
        <v>0.017</v>
      </c>
      <c r="Q30" s="82"/>
      <c r="R30" s="82"/>
      <c r="S30" s="81">
        <v>0.091</v>
      </c>
      <c r="T30" s="82"/>
      <c r="U30" s="82"/>
      <c r="V30" s="83"/>
      <c r="W30" s="84"/>
      <c r="X30" s="85"/>
      <c r="Y30" s="81">
        <f>2281/23597</f>
        <v>0.09666483027503496</v>
      </c>
      <c r="Z30" s="82"/>
      <c r="AA30" s="205"/>
      <c r="AB30" s="150">
        <f>765/25004</f>
        <v>0.030595104783234683</v>
      </c>
      <c r="AC30" s="82"/>
      <c r="AD30" s="82"/>
      <c r="AE30" s="292">
        <f>3310/26339</f>
        <v>0.12566915980105547</v>
      </c>
      <c r="AF30" s="293"/>
      <c r="AG30" s="294"/>
      <c r="AH30" s="247" t="s">
        <v>51</v>
      </c>
      <c r="AI30" s="248"/>
    </row>
    <row r="31" spans="2:35" ht="59.25" customHeight="1">
      <c r="B31" s="44"/>
      <c r="C31" s="45"/>
      <c r="D31" s="45"/>
      <c r="E31" s="45"/>
      <c r="F31" s="46"/>
      <c r="G31" s="68" t="s">
        <v>88</v>
      </c>
      <c r="H31" s="68"/>
      <c r="I31" s="68"/>
      <c r="J31" s="68"/>
      <c r="K31" s="69"/>
      <c r="L31" s="212" t="s">
        <v>14</v>
      </c>
      <c r="M31" s="206">
        <v>1655</v>
      </c>
      <c r="N31" s="48"/>
      <c r="O31" s="207"/>
      <c r="P31" s="151">
        <v>1055</v>
      </c>
      <c r="Q31" s="48"/>
      <c r="R31" s="48"/>
      <c r="S31" s="47">
        <v>1819</v>
      </c>
      <c r="T31" s="48"/>
      <c r="U31" s="48"/>
      <c r="V31" s="47">
        <v>1563</v>
      </c>
      <c r="W31" s="48"/>
      <c r="X31" s="48"/>
      <c r="Y31" s="47">
        <v>2889</v>
      </c>
      <c r="Z31" s="48"/>
      <c r="AA31" s="207"/>
      <c r="AB31" s="151">
        <v>3511</v>
      </c>
      <c r="AC31" s="48"/>
      <c r="AD31" s="48"/>
      <c r="AE31" s="47">
        <v>2623</v>
      </c>
      <c r="AF31" s="48"/>
      <c r="AG31" s="295"/>
      <c r="AH31" s="249" t="s">
        <v>59</v>
      </c>
      <c r="AI31" s="250"/>
    </row>
    <row r="32" spans="2:35" ht="59.25" customHeight="1" thickBot="1">
      <c r="B32" s="56"/>
      <c r="C32" s="57"/>
      <c r="D32" s="57"/>
      <c r="E32" s="57"/>
      <c r="F32" s="58"/>
      <c r="G32" s="230"/>
      <c r="H32" s="230"/>
      <c r="I32" s="230"/>
      <c r="J32" s="230"/>
      <c r="K32" s="231"/>
      <c r="L32" s="213"/>
      <c r="M32" s="208">
        <v>0.06</v>
      </c>
      <c r="N32" s="75"/>
      <c r="O32" s="209"/>
      <c r="P32" s="148">
        <v>0.047</v>
      </c>
      <c r="Q32" s="75"/>
      <c r="R32" s="75"/>
      <c r="S32" s="74">
        <v>0.073</v>
      </c>
      <c r="T32" s="75"/>
      <c r="U32" s="75"/>
      <c r="V32" s="74">
        <v>0.069</v>
      </c>
      <c r="W32" s="75"/>
      <c r="X32" s="75"/>
      <c r="Y32" s="74">
        <f>2889/23597</f>
        <v>0.1224308174767979</v>
      </c>
      <c r="Z32" s="75"/>
      <c r="AA32" s="209"/>
      <c r="AB32" s="148">
        <f>3511/25004</f>
        <v>0.14041753319468886</v>
      </c>
      <c r="AC32" s="75"/>
      <c r="AD32" s="75"/>
      <c r="AE32" s="74">
        <f>2623/26339</f>
        <v>0.09958616500246782</v>
      </c>
      <c r="AF32" s="75"/>
      <c r="AG32" s="304"/>
      <c r="AH32" s="251" t="s">
        <v>55</v>
      </c>
      <c r="AI32" s="252"/>
    </row>
  </sheetData>
  <sheetProtection/>
  <mergeCells count="275">
    <mergeCell ref="AH7:AI7"/>
    <mergeCell ref="B17:F17"/>
    <mergeCell ref="AE11:AG11"/>
    <mergeCell ref="M12:O12"/>
    <mergeCell ref="P12:R12"/>
    <mergeCell ref="S12:U12"/>
    <mergeCell ref="V12:X12"/>
    <mergeCell ref="Y12:AA12"/>
    <mergeCell ref="AB12:AD12"/>
    <mergeCell ref="AE12:AG12"/>
    <mergeCell ref="S11:U11"/>
    <mergeCell ref="V11:X11"/>
    <mergeCell ref="AE32:AG32"/>
    <mergeCell ref="AH20:AI20"/>
    <mergeCell ref="AH22:AI22"/>
    <mergeCell ref="AI2:AI3"/>
    <mergeCell ref="Z2:AB4"/>
    <mergeCell ref="AC2:AG4"/>
    <mergeCell ref="Y11:AA11"/>
    <mergeCell ref="AB11:AD11"/>
    <mergeCell ref="AE26:AG26"/>
    <mergeCell ref="AE27:AG27"/>
    <mergeCell ref="AE29:AG29"/>
    <mergeCell ref="AE30:AG30"/>
    <mergeCell ref="AE31:AG31"/>
    <mergeCell ref="AE20:AG20"/>
    <mergeCell ref="AE21:AG21"/>
    <mergeCell ref="AE22:AG22"/>
    <mergeCell ref="AE23:AG23"/>
    <mergeCell ref="AE24:AG24"/>
    <mergeCell ref="AE25:AG25"/>
    <mergeCell ref="Y31:AA31"/>
    <mergeCell ref="AB31:AD31"/>
    <mergeCell ref="Y32:AA32"/>
    <mergeCell ref="AB32:AD32"/>
    <mergeCell ref="AE15:AG15"/>
    <mergeCell ref="AE16:AG16"/>
    <mergeCell ref="AE17:AG17"/>
    <mergeCell ref="AE18:AG18"/>
    <mergeCell ref="AE19:AG19"/>
    <mergeCell ref="AE28:AG28"/>
    <mergeCell ref="Y28:AA28"/>
    <mergeCell ref="AB28:AD28"/>
    <mergeCell ref="Y29:AA29"/>
    <mergeCell ref="AB29:AD29"/>
    <mergeCell ref="Y30:AA30"/>
    <mergeCell ref="AB30:AD30"/>
    <mergeCell ref="Y25:AA25"/>
    <mergeCell ref="AB25:AD25"/>
    <mergeCell ref="Y26:AA26"/>
    <mergeCell ref="AB26:AD26"/>
    <mergeCell ref="Y27:AA27"/>
    <mergeCell ref="AB27:AD27"/>
    <mergeCell ref="AB21:AD21"/>
    <mergeCell ref="Y22:AA22"/>
    <mergeCell ref="AB22:AD22"/>
    <mergeCell ref="Y23:AA23"/>
    <mergeCell ref="AB23:AD23"/>
    <mergeCell ref="Y24:AA24"/>
    <mergeCell ref="AB24:AD24"/>
    <mergeCell ref="Y21:AA21"/>
    <mergeCell ref="P11:R11"/>
    <mergeCell ref="G20:K20"/>
    <mergeCell ref="G22:K22"/>
    <mergeCell ref="B20:F20"/>
    <mergeCell ref="B22:F22"/>
    <mergeCell ref="M13:O13"/>
    <mergeCell ref="M14:O14"/>
    <mergeCell ref="M15:O15"/>
    <mergeCell ref="M16:O16"/>
    <mergeCell ref="M17:O17"/>
    <mergeCell ref="AH32:AI32"/>
    <mergeCell ref="AH25:AI25"/>
    <mergeCell ref="AH26:AI26"/>
    <mergeCell ref="AH27:AI27"/>
    <mergeCell ref="AH28:AI28"/>
    <mergeCell ref="O5:V5"/>
    <mergeCell ref="O6:V6"/>
    <mergeCell ref="O7:V7"/>
    <mergeCell ref="O8:V8"/>
    <mergeCell ref="O9:V9"/>
    <mergeCell ref="AH19:AI19"/>
    <mergeCell ref="AH30:AI30"/>
    <mergeCell ref="AH21:AI21"/>
    <mergeCell ref="AH23:AI23"/>
    <mergeCell ref="AH24:AI24"/>
    <mergeCell ref="AH31:AI31"/>
    <mergeCell ref="M19:O19"/>
    <mergeCell ref="M20:O20"/>
    <mergeCell ref="M21:O21"/>
    <mergeCell ref="M22:O22"/>
    <mergeCell ref="AH29:AI29"/>
    <mergeCell ref="AH14:AI14"/>
    <mergeCell ref="AH15:AI15"/>
    <mergeCell ref="AH16:AI16"/>
    <mergeCell ref="AH17:AI17"/>
    <mergeCell ref="AH18:AI18"/>
    <mergeCell ref="M23:O23"/>
    <mergeCell ref="M24:O24"/>
    <mergeCell ref="B16:F16"/>
    <mergeCell ref="B15:F15"/>
    <mergeCell ref="G32:K32"/>
    <mergeCell ref="G23:K23"/>
    <mergeCell ref="G24:K24"/>
    <mergeCell ref="G25:K25"/>
    <mergeCell ref="B23:F23"/>
    <mergeCell ref="G28:K28"/>
    <mergeCell ref="B21:F21"/>
    <mergeCell ref="L25:L26"/>
    <mergeCell ref="G26:K26"/>
    <mergeCell ref="G27:K27"/>
    <mergeCell ref="B24:F24"/>
    <mergeCell ref="L23:L24"/>
    <mergeCell ref="B25:F25"/>
    <mergeCell ref="L21:L22"/>
    <mergeCell ref="AH8:AI8"/>
    <mergeCell ref="AH9:AI9"/>
    <mergeCell ref="AH10:AI10"/>
    <mergeCell ref="L31:L32"/>
    <mergeCell ref="L27:L28"/>
    <mergeCell ref="L29:L30"/>
    <mergeCell ref="M25:O25"/>
    <mergeCell ref="M26:O26"/>
    <mergeCell ref="M27:O27"/>
    <mergeCell ref="M28:O28"/>
    <mergeCell ref="M29:O29"/>
    <mergeCell ref="M30:O30"/>
    <mergeCell ref="M31:O31"/>
    <mergeCell ref="M32:O32"/>
    <mergeCell ref="P13:R13"/>
    <mergeCell ref="P14:R14"/>
    <mergeCell ref="P15:R15"/>
    <mergeCell ref="P16:R16"/>
    <mergeCell ref="P17:R17"/>
    <mergeCell ref="P24:R24"/>
    <mergeCell ref="B18:F18"/>
    <mergeCell ref="B19:F19"/>
    <mergeCell ref="C9:G9"/>
    <mergeCell ref="L11:L12"/>
    <mergeCell ref="B14:F14"/>
    <mergeCell ref="C8:G8"/>
    <mergeCell ref="G18:K18"/>
    <mergeCell ref="C10:G10"/>
    <mergeCell ref="G13:K13"/>
    <mergeCell ref="B11:F11"/>
    <mergeCell ref="S13:U13"/>
    <mergeCell ref="V13:X13"/>
    <mergeCell ref="B2:C2"/>
    <mergeCell ref="H2:S2"/>
    <mergeCell ref="C5:G5"/>
    <mergeCell ref="C6:G6"/>
    <mergeCell ref="B3:G4"/>
    <mergeCell ref="H3:S3"/>
    <mergeCell ref="C7:G7"/>
    <mergeCell ref="O10:V10"/>
    <mergeCell ref="G14:K14"/>
    <mergeCell ref="G15:K15"/>
    <mergeCell ref="G16:K16"/>
    <mergeCell ref="G17:K17"/>
    <mergeCell ref="P18:R18"/>
    <mergeCell ref="P19:R19"/>
    <mergeCell ref="M18:O18"/>
    <mergeCell ref="L17:L18"/>
    <mergeCell ref="L15:L16"/>
    <mergeCell ref="L19:L20"/>
    <mergeCell ref="P25:R25"/>
    <mergeCell ref="P26:R26"/>
    <mergeCell ref="P27:R27"/>
    <mergeCell ref="P28:R28"/>
    <mergeCell ref="H4:S4"/>
    <mergeCell ref="L13:L14"/>
    <mergeCell ref="P20:R20"/>
    <mergeCell ref="P21:R21"/>
    <mergeCell ref="P22:R22"/>
    <mergeCell ref="S22:U22"/>
    <mergeCell ref="W7:AB7"/>
    <mergeCell ref="AC7:AG7"/>
    <mergeCell ref="P29:R29"/>
    <mergeCell ref="P30:R30"/>
    <mergeCell ref="P31:R31"/>
    <mergeCell ref="V18:X18"/>
    <mergeCell ref="W10:AB10"/>
    <mergeCell ref="AC10:AG10"/>
    <mergeCell ref="S19:U19"/>
    <mergeCell ref="P23:R23"/>
    <mergeCell ref="Y13:AA13"/>
    <mergeCell ref="P32:R32"/>
    <mergeCell ref="S14:U14"/>
    <mergeCell ref="V14:X14"/>
    <mergeCell ref="S15:U15"/>
    <mergeCell ref="V15:X15"/>
    <mergeCell ref="S16:U16"/>
    <mergeCell ref="V16:X16"/>
    <mergeCell ref="S17:U17"/>
    <mergeCell ref="S18:U18"/>
    <mergeCell ref="AH2:AH4"/>
    <mergeCell ref="W5:AB5"/>
    <mergeCell ref="W6:AB6"/>
    <mergeCell ref="AH6:AI6"/>
    <mergeCell ref="AH5:AI5"/>
    <mergeCell ref="AC5:AG5"/>
    <mergeCell ref="AC6:AG6"/>
    <mergeCell ref="B12:F12"/>
    <mergeCell ref="G11:K11"/>
    <mergeCell ref="G12:K12"/>
    <mergeCell ref="B13:F13"/>
    <mergeCell ref="AE13:AG13"/>
    <mergeCell ref="AH11:AI11"/>
    <mergeCell ref="AH12:AI12"/>
    <mergeCell ref="M11:O11"/>
    <mergeCell ref="AB13:AD13"/>
    <mergeCell ref="AH13:AI13"/>
    <mergeCell ref="AB20:AD20"/>
    <mergeCell ref="AB16:AD16"/>
    <mergeCell ref="Y17:AA17"/>
    <mergeCell ref="AB17:AD17"/>
    <mergeCell ref="Y19:AA19"/>
    <mergeCell ref="AB19:AD19"/>
    <mergeCell ref="Y20:AA20"/>
    <mergeCell ref="AB18:AD18"/>
    <mergeCell ref="Y16:AA16"/>
    <mergeCell ref="W8:AB8"/>
    <mergeCell ref="AC8:AG8"/>
    <mergeCell ref="W9:AB9"/>
    <mergeCell ref="AC9:AG9"/>
    <mergeCell ref="V17:X17"/>
    <mergeCell ref="AE14:AG14"/>
    <mergeCell ref="Y14:AA14"/>
    <mergeCell ref="AB14:AD14"/>
    <mergeCell ref="Y15:AA15"/>
    <mergeCell ref="AB15:AD15"/>
    <mergeCell ref="S24:U24"/>
    <mergeCell ref="V24:X24"/>
    <mergeCell ref="V22:X22"/>
    <mergeCell ref="S21:U21"/>
    <mergeCell ref="V21:X21"/>
    <mergeCell ref="V19:X19"/>
    <mergeCell ref="S20:U20"/>
    <mergeCell ref="V20:X20"/>
    <mergeCell ref="S32:U32"/>
    <mergeCell ref="V32:X32"/>
    <mergeCell ref="S29:U29"/>
    <mergeCell ref="V29:X29"/>
    <mergeCell ref="S30:U30"/>
    <mergeCell ref="V30:X30"/>
    <mergeCell ref="B32:F32"/>
    <mergeCell ref="G19:K19"/>
    <mergeCell ref="G21:K21"/>
    <mergeCell ref="B26:F26"/>
    <mergeCell ref="B27:F27"/>
    <mergeCell ref="B28:F28"/>
    <mergeCell ref="B29:F29"/>
    <mergeCell ref="G31:K31"/>
    <mergeCell ref="G29:K29"/>
    <mergeCell ref="G30:K30"/>
    <mergeCell ref="B31:F31"/>
    <mergeCell ref="S31:U31"/>
    <mergeCell ref="V31:X31"/>
    <mergeCell ref="Y18:AA18"/>
    <mergeCell ref="S28:U28"/>
    <mergeCell ref="V28:X28"/>
    <mergeCell ref="S25:U25"/>
    <mergeCell ref="V25:X25"/>
    <mergeCell ref="S26:U26"/>
    <mergeCell ref="V26:X26"/>
    <mergeCell ref="K6:L6"/>
    <mergeCell ref="K7:L7"/>
    <mergeCell ref="K5:L5"/>
    <mergeCell ref="T2:U4"/>
    <mergeCell ref="V2:Y4"/>
    <mergeCell ref="B30:F30"/>
    <mergeCell ref="S27:U27"/>
    <mergeCell ref="V27:X27"/>
    <mergeCell ref="S23:U23"/>
    <mergeCell ref="V23:X23"/>
  </mergeCells>
  <printOptions/>
  <pageMargins left="0.6692913385826772" right="0" top="0.2755905511811024" bottom="0" header="0.1968503937007874" footer="0"/>
  <pageSetup fitToHeight="1" fitToWidth="1"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hiraki</dc:creator>
  <cp:keywords/>
  <dc:description/>
  <cp:lastModifiedBy>衆議院</cp:lastModifiedBy>
  <cp:lastPrinted>2017-12-14T09:31:23Z</cp:lastPrinted>
  <dcterms:created xsi:type="dcterms:W3CDTF">2009-04-20T03:35:26Z</dcterms:created>
  <dcterms:modified xsi:type="dcterms:W3CDTF">2018-01-29T01:10:49Z</dcterms:modified>
  <cp:category/>
  <cp:version/>
  <cp:contentType/>
  <cp:contentStatus/>
</cp:coreProperties>
</file>